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92" windowHeight="5664" firstSheet="20" activeTab="25"/>
  </bookViews>
  <sheets>
    <sheet name="Notas a los Edos Financieros" sheetId="1" r:id="rId1"/>
    <sheet name="ESF-01" sheetId="2" r:id="rId2"/>
    <sheet name="ESF-02 " sheetId="3" r:id="rId3"/>
    <sheet name="ESF-03" sheetId="4" r:id="rId4"/>
    <sheet name="ESF-04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A-01" sheetId="17" r:id="rId16"/>
    <sheet name="ESF-15" sheetId="28" r:id="rId17"/>
    <sheet name="EA-02" sheetId="18" r:id="rId18"/>
    <sheet name="EA-03" sheetId="19" r:id="rId19"/>
    <sheet name="VHP-01" sheetId="20" r:id="rId20"/>
    <sheet name="VHP-02" sheetId="21" r:id="rId21"/>
    <sheet name="EFE-01  " sheetId="22" r:id="rId22"/>
    <sheet name="EFE-02" sheetId="23" r:id="rId23"/>
    <sheet name="EFE-03" sheetId="24" r:id="rId24"/>
    <sheet name="Conciliacion_Ig" sheetId="25" r:id="rId25"/>
    <sheet name="Conciliacion_Eg" sheetId="26" r:id="rId26"/>
  </sheets>
  <definedNames>
    <definedName name="_xlnm.Print_Area" localSheetId="15">'EA-01'!$A$1:$D$219</definedName>
    <definedName name="_xlnm.Print_Area" localSheetId="17">'EA-02'!$A$1:$E$11</definedName>
    <definedName name="_xlnm.Print_Area" localSheetId="18">'EA-03'!$A$1:$E$128</definedName>
    <definedName name="_xlnm.Print_Area" localSheetId="21">'EFE-01  '!$A$1:$E$24</definedName>
    <definedName name="_xlnm.Print_Area" localSheetId="22">'EFE-02'!$A$1:$D$30</definedName>
    <definedName name="_xlnm.Print_Area" localSheetId="23">'EFE-03'!$A$1:$C$43</definedName>
    <definedName name="_xlnm.Print_Area" localSheetId="1">'ESF-01'!$A$1:$E$34</definedName>
    <definedName name="_xlnm.Print_Area" localSheetId="2">'ESF-02 '!$A$1:$H$34</definedName>
    <definedName name="_xlnm.Print_Area" localSheetId="3">'ESF-03'!$A$1:$I$285</definedName>
    <definedName name="_xlnm.Print_Area" localSheetId="4">'ESF-04'!$A$1:$H$8</definedName>
    <definedName name="_xlnm.Print_Area" localSheetId="6">'ESF-06 '!$A$1:$G$12</definedName>
    <definedName name="_xlnm.Print_Area" localSheetId="7">'ESF-07'!$A$1:$E$11</definedName>
    <definedName name="_xlnm.Print_Area" localSheetId="8">'ESF-08'!$A$1:$F$71</definedName>
    <definedName name="_xlnm.Print_Area" localSheetId="9">'ESF-09'!$A$1:$F$28</definedName>
    <definedName name="_xlnm.Print_Area" localSheetId="10">'ESF-10'!$A$1:$H$8</definedName>
    <definedName name="_xlnm.Print_Area" localSheetId="11">'ESF-11'!$A$1:$D$22</definedName>
    <definedName name="_xlnm.Print_Area" localSheetId="12">'ESF-12 '!$A$1:$H$187</definedName>
    <definedName name="_xlnm.Print_Area" localSheetId="13">'ESF-13'!$A$1:$E$11</definedName>
    <definedName name="_xlnm.Print_Area" localSheetId="14">'ESF-14'!$A$1:$E$18</definedName>
    <definedName name="_xlnm.Print_Area" localSheetId="19">'VHP-01'!$A$1:$G$11</definedName>
    <definedName name="_xlnm.Print_Area" localSheetId="20">'VHP-02'!$A$1:$F$12</definedName>
    <definedName name="_xlnm.Print_Titles" localSheetId="15">'EA-01'!$1:$7</definedName>
    <definedName name="_xlnm.Print_Titles" localSheetId="18">'EA-03'!$1:$7</definedName>
    <definedName name="_xlnm.Print_Titles" localSheetId="21">'EFE-01  '!$1:$7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<sst xmlns="http://schemas.openxmlformats.org/spreadsheetml/2006/main" count="2622" uniqueCount="2095">
  <si>
    <t>DE DESGLOSE</t>
  </si>
  <si>
    <t>INFORMACIÓN CONTABLE</t>
  </si>
  <si>
    <t>1114    INVERSIONES TEMPORALES (HASTA 3 MESES)</t>
  </si>
  <si>
    <t>NOTA:   ESF-01</t>
  </si>
  <si>
    <t>CUENTA</t>
  </si>
  <si>
    <t>NOMBRE DE LA CUENTA</t>
  </si>
  <si>
    <t>MONTO</t>
  </si>
  <si>
    <t>TIPO</t>
  </si>
  <si>
    <t>MONTO PARCIAL</t>
  </si>
  <si>
    <t>11140-0000-0002-0000-0000</t>
  </si>
  <si>
    <t>INVERSIONES BANORTE</t>
  </si>
  <si>
    <t>MESA DE DINERO/PAPEL GUBERNAMENTAL</t>
  </si>
  <si>
    <t>NADA QUE COMENTAR</t>
  </si>
  <si>
    <t>11140-0000-0005-0000-0000</t>
  </si>
  <si>
    <t>INVERSIONES BAJIO</t>
  </si>
  <si>
    <t>11140-0000-0008-0000-0000</t>
  </si>
  <si>
    <t>INVERSIONES INTERACCIONES</t>
  </si>
  <si>
    <t>11140-0000-0009-0000-0000</t>
  </si>
  <si>
    <t>INVERSIONES VARIAS</t>
  </si>
  <si>
    <t>TOTAL_1114</t>
  </si>
  <si>
    <t>1115    FONDOS CON AFECTACIÓN ESPECÍFICA</t>
  </si>
  <si>
    <t>TOTAL_1115</t>
  </si>
  <si>
    <t>1121    INVERSIONES FINANCIERAS DE CORTO PLAZO</t>
  </si>
  <si>
    <t>TOTAL_1121</t>
  </si>
  <si>
    <t>1211    INVERSIONES A LARGO PLAZO</t>
  </si>
  <si>
    <t>12111-7610-0000-0000-0000</t>
  </si>
  <si>
    <t>DEPOSITOS A LP EN MONEDA NACIONAL</t>
  </si>
  <si>
    <t>CERTIFICADO BURSÁTIL</t>
  </si>
  <si>
    <t>TOTAL_1211</t>
  </si>
  <si>
    <t>1122    CUENTAS POR COBRAR A CORTO PLAZO</t>
  </si>
  <si>
    <t>NOTA:   ESF-02</t>
  </si>
  <si>
    <t>2014</t>
  </si>
  <si>
    <t>2013</t>
  </si>
  <si>
    <t>2012</t>
  </si>
  <si>
    <t>11220-0000-0001-0000-0000</t>
  </si>
  <si>
    <t>CHEQUES DEVUELTOS</t>
  </si>
  <si>
    <t>11220-0000-0002-0000-0000</t>
  </si>
  <si>
    <t>ANTICIPO DE SUELDOS</t>
  </si>
  <si>
    <t>11220-0000-0003-0000-0000</t>
  </si>
  <si>
    <t>PRESTAMOS UNIDADES</t>
  </si>
  <si>
    <t>11220-0000-0009-0000-0000</t>
  </si>
  <si>
    <t>ANTICIPO AGUINALDOS</t>
  </si>
  <si>
    <t>11226-0000-0000-0000-0000</t>
  </si>
  <si>
    <t>CUENTAS POR COBRAR A ENTIDADES FEDERATIV</t>
  </si>
  <si>
    <t>11229-0000-0000-0000-0000</t>
  </si>
  <si>
    <t>OTRAS CUENTAS POR COBRAR</t>
  </si>
  <si>
    <t>TOTAL_1122</t>
  </si>
  <si>
    <t>1124    INGRESOS POR RECUPERAR A CORTO PLAZO</t>
  </si>
  <si>
    <t>11240-0000-0004-0002-0000</t>
  </si>
  <si>
    <t>ARRENDAMIENTO DE BIENES MUNICIPALES</t>
  </si>
  <si>
    <t>11240-0000-0005-0001-0000</t>
  </si>
  <si>
    <t>MULTAS TRÁNSITO</t>
  </si>
  <si>
    <t>11240-0000-0005-0002-0000</t>
  </si>
  <si>
    <t>MULTAS TRÁNSITO (PAE)</t>
  </si>
  <si>
    <t>11240-0000-0005-0003-0000</t>
  </si>
  <si>
    <t>MULTAS DE TRANSPORTE PUBLICO</t>
  </si>
  <si>
    <t>11240-0000-0005-0004-0000</t>
  </si>
  <si>
    <t>MULTAS DE TRANSPORTE (PAE)</t>
  </si>
  <si>
    <t>11240-0000-0005-0009-0000</t>
  </si>
  <si>
    <t>MULTAS FISCALIZACIÓN</t>
  </si>
  <si>
    <t>11240-0000-0005-0010-0000</t>
  </si>
  <si>
    <t>MULTAS FISCALIZACIÓN (PAE)</t>
  </si>
  <si>
    <t>11240-0000-0005-0015-0000</t>
  </si>
  <si>
    <t>MULTAS ECOLOGÍA</t>
  </si>
  <si>
    <t>11240-0000-0005-0016-0000</t>
  </si>
  <si>
    <t>MULTAS ECOLOGÍA (PAE)</t>
  </si>
  <si>
    <t>11240-0000-0005-0020-0000</t>
  </si>
  <si>
    <t>MULTAS VERIFICACIÓN NORMATIVA</t>
  </si>
  <si>
    <t>11240-0000-0005-0021-0000</t>
  </si>
  <si>
    <t>MULTAS VERIFICACIÓN NORMATIVA (PAE)</t>
  </si>
  <si>
    <t>11240-0000-0005-0030-0000</t>
  </si>
  <si>
    <t>MULTAS POR INCUMPLIMIENTO DE CONTRATOS</t>
  </si>
  <si>
    <t>TOTAL_1124</t>
  </si>
  <si>
    <t>1123    DEUDORES DIVERSOS POR COBRAR A CORTO PLAZO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</si>
  <si>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</si>
  <si>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</si>
  <si>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</si>
  <si>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</si>
  <si>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</si>
  <si>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</si>
  <si>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</si>
  <si>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</si>
  <si>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11230-0000-0001-0382-0000</t>
  </si>
  <si>
    <t>MIGUEL ANGEL BALDERAS FERNANDEZ</t>
  </si>
  <si>
    <t>GASTO A COMPROBAR</t>
  </si>
  <si>
    <t>11230-0000-0001-0386-0000</t>
  </si>
  <si>
    <t>HUMBERTO BOTELLO RUIZ</t>
  </si>
  <si>
    <t>11230-0000-0001-0434-0000</t>
  </si>
  <si>
    <t>LUZ ELENA BOSQUES VERA</t>
  </si>
  <si>
    <t>11230-0000-0001-0435-0000</t>
  </si>
  <si>
    <t>MÓNICA DEL CARMEN SILVA ROBLEDO</t>
  </si>
  <si>
    <t>11230-0000-0001-0463-0000</t>
  </si>
  <si>
    <t>FRANCISCO JAVIER AGUILERA CANDELAS</t>
  </si>
  <si>
    <t>11230-0000-0001-0467-0000</t>
  </si>
  <si>
    <t>ALDO ANTONIO TORRES AMOS</t>
  </si>
  <si>
    <t>11230-0000-0001-0474-0000</t>
  </si>
  <si>
    <t>RODOLFO HERRERA PEREZ</t>
  </si>
  <si>
    <t>11230-0000-0001-0524-0000</t>
  </si>
  <si>
    <t>TANIA JAIME DE LA TORRE</t>
  </si>
  <si>
    <t>11230-0000-0001-0540-0000</t>
  </si>
  <si>
    <t>CLAUDIA MARCELA HERNÁNDEZ CAMACHO</t>
  </si>
  <si>
    <t>11230-0000-0001-0560-0000</t>
  </si>
  <si>
    <t>JOSE ESTEBAN ORTIZ BELMONTE</t>
  </si>
  <si>
    <t>11230-0000-0001-0608-0000</t>
  </si>
  <si>
    <t>LORENA BEATRIZ RODRÍGUEZ CRUZ</t>
  </si>
  <si>
    <t>11230-0000-0001-0610-0000</t>
  </si>
  <si>
    <t>GLORIA MAGALY CANO DE LA FUENTE</t>
  </si>
  <si>
    <t>11230-0000-0001-0612-0000</t>
  </si>
  <si>
    <t>LEILANI TORTOLERO GARCIA</t>
  </si>
  <si>
    <t>11230-0000-0001-0614-0000</t>
  </si>
  <si>
    <t>MAURICIO ALBERTO RODRIGUEZ GOÑI</t>
  </si>
  <si>
    <t>11230-0000-0001-0620-0000</t>
  </si>
  <si>
    <t>BEATRIZ MARTIN GUTIERREZ</t>
  </si>
  <si>
    <t>11230-0000-0001-0621-0000</t>
  </si>
  <si>
    <t>ABEL ARTURO MORENO GALVAN</t>
  </si>
  <si>
    <t>11230-0000-0001-0633-0000</t>
  </si>
  <si>
    <t>JOSE ALEJANDRO MARTINEZ PEREZ</t>
  </si>
  <si>
    <t>11230-0000-0001-0656-0000</t>
  </si>
  <si>
    <t>ENRIQUE MARUMOTO TORRES</t>
  </si>
  <si>
    <t>11230-0000-0001-0663-0000</t>
  </si>
  <si>
    <t>DIANA ISABEL SIERRA SIERRA</t>
  </si>
  <si>
    <t>11230-0000-0001-0665-0000</t>
  </si>
  <si>
    <t>MARIO ALBERTO MARTÍNEZ RAZO</t>
  </si>
  <si>
    <t>11230-0000-0001-0666-0000</t>
  </si>
  <si>
    <t>SALOMÓN OCAMPO MENDOZA</t>
  </si>
  <si>
    <t>11230-0000-0001-0677-0000</t>
  </si>
  <si>
    <t>DE LA ROSA OLVERA RITA</t>
  </si>
  <si>
    <t>11230-0000-0001-0678-0000</t>
  </si>
  <si>
    <t>ROBLES HERNANDEZ JUAN IGNACIO</t>
  </si>
  <si>
    <t>11230-0000-0001-0683-0000</t>
  </si>
  <si>
    <t>MYRIAM DANIELLA DEL CARMEN ZAMBRANO CASI</t>
  </si>
  <si>
    <t>11230-0000-0001-0706-0000</t>
  </si>
  <si>
    <t>PAULO CESAR REYNOSO CANDELAS</t>
  </si>
  <si>
    <t>11230-0000-0001-0708-0000</t>
  </si>
  <si>
    <t>ALMA LETICIA ARAUJO HERNANDEZ</t>
  </si>
  <si>
    <t>11230-0000-0001-0722-0000</t>
  </si>
  <si>
    <t>MAURICIO ALTAMIRANO SUAREZ</t>
  </si>
  <si>
    <t>11230-0000-0001-0724-0000</t>
  </si>
  <si>
    <t>OMAR JASSIEL DE ANDA SERRANO</t>
  </si>
  <si>
    <t>11230-0000-0001-0728-0000</t>
  </si>
  <si>
    <t>IRACHETA PAEZ ANDRES ISAAC</t>
  </si>
  <si>
    <t>11230-0000-0001-0731-0000</t>
  </si>
  <si>
    <t>YOLANDA MAYELA ROSANO REYES</t>
  </si>
  <si>
    <t>11230-0000-0001-0744-0000</t>
  </si>
  <si>
    <t>JENNYFER GALVAN ARREDONDO</t>
  </si>
  <si>
    <t>11230-0000-0001-0745-0000</t>
  </si>
  <si>
    <t>JAIME FRANCISCO CISNEROS VALLE</t>
  </si>
  <si>
    <t>11230-0000-0001-0748-0000</t>
  </si>
  <si>
    <t>AARON ALEJANDRO HERNANDEZ DURAN</t>
  </si>
  <si>
    <t>11230-0000-0001-0749-0000</t>
  </si>
  <si>
    <t>ANA LAURA MEDINA ORNELAS</t>
  </si>
  <si>
    <t>11230-0000-0003-0001-0000</t>
  </si>
  <si>
    <t>DEUDORES DIVERSOS</t>
  </si>
  <si>
    <t>11230-0000-0003-0011-0000</t>
  </si>
  <si>
    <t>MARÍA EDITH MUÑOS SOLÍS</t>
  </si>
  <si>
    <t>TOTAL_1123</t>
  </si>
  <si>
    <t>1125    DEUDORES POR ANTICIPOS DE TESORERÍA A CORTO PLAZO</t>
  </si>
  <si>
    <t>TOTAL_1125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</si>
  <si>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</si>
  <si>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</si>
  <si>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</si>
  <si>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</si>
  <si>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</si>
  <si>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11310-0000-0198-0000-0000</t>
  </si>
  <si>
    <t>ANTICIPO ARMAMENTO</t>
  </si>
  <si>
    <t>11310-0000-0199-0000-0000</t>
  </si>
  <si>
    <t>NETWORK TRANSPORTATION SYSTEMS STUDIES</t>
  </si>
  <si>
    <t>11340-0000-0035-0000-0000</t>
  </si>
  <si>
    <t>CONSTRUCTORA POR SA DE CV</t>
  </si>
  <si>
    <t>11340-0000-0084-0000-0000</t>
  </si>
  <si>
    <t>CONSTRUCTORA CHAS SA DE CV</t>
  </si>
  <si>
    <t>11340-0000-0170-0000-0000</t>
  </si>
  <si>
    <t>MOISES PEREZ IBARRA</t>
  </si>
  <si>
    <t>11340-0000-0188-0000-0000</t>
  </si>
  <si>
    <t>JOSE LUIS VAZQUEZ ARANDA</t>
  </si>
  <si>
    <t>11340-0000-0295-0000-0000</t>
  </si>
  <si>
    <t>SISTEMAS DE INGENIERIA Y SOLUCIONES CONS</t>
  </si>
  <si>
    <t>11340-0000-0583-0000-0000</t>
  </si>
  <si>
    <t>DISEÑOS AMBIENTALES S.A. DE C.V.</t>
  </si>
  <si>
    <t>11340-0000-0591-0000-0000</t>
  </si>
  <si>
    <t>PROYECTOS Y CONSTRUCCIONES PLUS, S.A. DE</t>
  </si>
  <si>
    <t>11340-0000-0594-0000-0000</t>
  </si>
  <si>
    <t>FRANCISCO JAVIER GUTIERREZ MARQUEZ</t>
  </si>
  <si>
    <t>11340-0000-0595-0000-0000</t>
  </si>
  <si>
    <t>URBARK CONSTRUCCIONES S.A. DE C.V.</t>
  </si>
  <si>
    <t>11340-0000-0597-0000-0000</t>
  </si>
  <si>
    <t>AXA PROYECTOS Y CONSTRUCCION S.A. DE C</t>
  </si>
  <si>
    <t>11340-0000-0599-0000-0000</t>
  </si>
  <si>
    <t>GURAM CONSTRUCTORA S.A. DE C.V.</t>
  </si>
  <si>
    <t>11340-0000-0600-0000-0000</t>
  </si>
  <si>
    <t>GRUPO CONSTRUCTOR DRAGON S.A. DE C.V.</t>
  </si>
  <si>
    <t>11340-0000-0601-0000-0000</t>
  </si>
  <si>
    <t>CONSTRUCTORA Y ARRENDADORA DE MAQUINARIA</t>
  </si>
  <si>
    <t>11340-0000-0602-0000-0000</t>
  </si>
  <si>
    <t>CONSTRUCTORA NOARDIQ S.A. DE C.V.</t>
  </si>
  <si>
    <t>11340-0000-0603-0000-0000</t>
  </si>
  <si>
    <t>CONSTRUCTORA Y ARRENDADORA ARANDA &amp; GUTI</t>
  </si>
  <si>
    <t>11340-0000-0604-0000-0000</t>
  </si>
  <si>
    <t>OBRAS A TIEMPO S.A. DE C.V.</t>
  </si>
  <si>
    <t>11340-0000-0607-0000-0000</t>
  </si>
  <si>
    <t>URBANIZADORA CARR S.A. DE C.V.</t>
  </si>
  <si>
    <t>11340-0000-0608-0000-0000</t>
  </si>
  <si>
    <t>CONSTRUCTORA Y ARRENDADORA ARCAS SA CV</t>
  </si>
  <si>
    <t>11340-0000-0609-0000-0000</t>
  </si>
  <si>
    <t>AS URBANIZACIONES S.A. DE C.V.</t>
  </si>
  <si>
    <t>11340-0000-0610-0000-0000</t>
  </si>
  <si>
    <t>AXA PROYECTOS Y CONSTRUCCION SA DE CV</t>
  </si>
  <si>
    <t>11340-0000-0611-0000-0000</t>
  </si>
  <si>
    <t>INMOBILIARIA DIMARJ SA DE CV</t>
  </si>
  <si>
    <t>11340-0000-0613-0000-0000</t>
  </si>
  <si>
    <t>CONSTRUCCION Y SERVICIOS DEL BAJIO SA CV</t>
  </si>
  <si>
    <t>11340-0000-0614-0000-0000</t>
  </si>
  <si>
    <t>CONSTRUCTORA ELECTRICA DEL BAJIO SA CV</t>
  </si>
  <si>
    <t>11340-0000-0615-0000-0000</t>
  </si>
  <si>
    <t>MIGUEL ANGEL MATA SEGOVIANO</t>
  </si>
  <si>
    <t>11340-0000-0616-0000-0000</t>
  </si>
  <si>
    <t>JOSE DE JESUS DIAZ VARGAS</t>
  </si>
  <si>
    <t>11340-0000-0618-0000-0000</t>
  </si>
  <si>
    <t>ROSALES GAMA CONSTRUCCIONES, S.A. DE C</t>
  </si>
  <si>
    <t>11340-0000-0626-0000-0000</t>
  </si>
  <si>
    <t>JOS CONSTRUCTORA Y ARRENDADORA S.A. DE</t>
  </si>
  <si>
    <t>11340-0000-0628-0000-0000</t>
  </si>
  <si>
    <t>GRUPO CONSTRUCTOR CONFICTUM, S.A. DE C.V</t>
  </si>
  <si>
    <t>11340-0000-0629-0000-0000</t>
  </si>
  <si>
    <t>CONSTRUCCION Y EDIFICACION MDR S.A. DE C</t>
  </si>
  <si>
    <t>11340-0000-0630-0000-0000</t>
  </si>
  <si>
    <t>JUAN CARLOS LOPEZ GONZALEZ</t>
  </si>
  <si>
    <t>11340-0000-0631-0000-0000</t>
  </si>
  <si>
    <t>VICTOR FELIPE PADILLA DUQUE</t>
  </si>
  <si>
    <t>11340-0000-0632-0000-0000</t>
  </si>
  <si>
    <t>ARSA CONSTRUYE S.A. DE C.V.</t>
  </si>
  <si>
    <t>11340-0000-0637-0000-0000</t>
  </si>
  <si>
    <t>ARQ. FRANCISCO JAVIER SCHWICHTENBERG A</t>
  </si>
  <si>
    <t>11340-0000-0638-0000-0000</t>
  </si>
  <si>
    <t>URBANIZACION Y CONSTRUCCION EN OBRA S.A.</t>
  </si>
  <si>
    <t>11340-0000-0641-0000-0000</t>
  </si>
  <si>
    <t>ARRONA CONSTRUCTORES, S.A. DE C.V.</t>
  </si>
  <si>
    <t>11340-0000-0642-0000-0000</t>
  </si>
  <si>
    <t>RIEGOS ASFALTICOS, S.A. DE C.V.</t>
  </si>
  <si>
    <t>11340-0000-0643-0000-0000</t>
  </si>
  <si>
    <t>ARCCO PROFESIONALES EN CONSTRUCCION S.A.</t>
  </si>
  <si>
    <t>11340-0000-0649-0000-0000</t>
  </si>
  <si>
    <t>CORPORACION LANTANA S.A. DE C.V.</t>
  </si>
  <si>
    <t>11340-0000-0650-0000-0000</t>
  </si>
  <si>
    <t>PROYECCION URBANISTICA S. DE R.L. DE C.V</t>
  </si>
  <si>
    <t>11340-0000-0651-0000-0000</t>
  </si>
  <si>
    <t>COMBASA, S.A. DE C.V.</t>
  </si>
  <si>
    <t>11340-0000-0654-0000-0000</t>
  </si>
  <si>
    <t>URBANIZADORA DEL CENTRO S.A. DE C.V.</t>
  </si>
  <si>
    <t>11340-0000-0660-0000-0000</t>
  </si>
  <si>
    <t>ESTUDIOS PROYECTOS Y CONSTRUCCIONES CASE</t>
  </si>
  <si>
    <t>11340-0000-0661-0000-0000</t>
  </si>
  <si>
    <t>CONSULTORES INMOBILIARIOS DEL BAJIO S.</t>
  </si>
  <si>
    <t>11340-0000-0662-0000-0000</t>
  </si>
  <si>
    <t>CONSTRUCTORA Y PAVIMENTADORA VISE, S.A</t>
  </si>
  <si>
    <t>11340-0000-0665-0000-0000</t>
  </si>
  <si>
    <t>GRUPO ACCIONISTAS EN INGENIERIA APLICADA</t>
  </si>
  <si>
    <t>11340-0000-0666-0000-0000</t>
  </si>
  <si>
    <t>MARIA EUGENIA PINEDA VELAZQUEZ</t>
  </si>
  <si>
    <t>11340-0000-0668-0000-0000</t>
  </si>
  <si>
    <t>CONSTRUCTORA LAN S.A. DE C.V.</t>
  </si>
  <si>
    <t>11340-0000-0672-0000-0000</t>
  </si>
  <si>
    <t>AML INGENIERIA Y ARQUITECTURA APLICADA</t>
  </si>
  <si>
    <t>11340-0000-0674-0000-0000</t>
  </si>
  <si>
    <t>CEPI SA DE CV</t>
  </si>
  <si>
    <t>11340-0000-0677-0000-0000</t>
  </si>
  <si>
    <t>ERIC IBAN ACAL SANCHEZ</t>
  </si>
  <si>
    <t>11340-0000-0678-0000-0000</t>
  </si>
  <si>
    <t>ESTUDIOS EDIFICACIONES Y PRESFORZADOS IB</t>
  </si>
  <si>
    <t>11340-0000-0683-0000-0000</t>
  </si>
  <si>
    <t>INGENIERIA Y DESARROLLO SUSTENTABLE ESTU</t>
  </si>
  <si>
    <t>11340-0000-0686-0000-0000</t>
  </si>
  <si>
    <t>L&amp;T IDEA URBANA SA DE CV</t>
  </si>
  <si>
    <t>11340-0000-0687-0000-0000</t>
  </si>
  <si>
    <t>OLMACE SA DE CV</t>
  </si>
  <si>
    <t>11340-0000-0688-0000-0000</t>
  </si>
  <si>
    <t>PROYECTOS Y CONSTRUCCIONES RAGUE SA CV</t>
  </si>
  <si>
    <t>11340-0000-0690-0000-0000</t>
  </si>
  <si>
    <t>SERGIO RODRIGO GUERRERO TORRES</t>
  </si>
  <si>
    <t>11340-0000-0692-0000-0000</t>
  </si>
  <si>
    <t>URBANIZADORA CARDONA &amp; CARDONA SA DE CV</t>
  </si>
  <si>
    <t>11340-0000-0693-0000-0000</t>
  </si>
  <si>
    <t>ACQUA CONSULTA, S.A. DE C.V.</t>
  </si>
  <si>
    <t>11340-0000-0697-0000-0000</t>
  </si>
  <si>
    <t>CORPORATIVO PASEVA, S.A. DE C.V.</t>
  </si>
  <si>
    <t>11340-0000-0698-0000-0000</t>
  </si>
  <si>
    <t>LDA INFRAESTRUCTURA, S.A. DE C.V.</t>
  </si>
  <si>
    <t>11340-0000-0699-0000-0000</t>
  </si>
  <si>
    <t>AMANDA DOLORES FERNANDEZ GARCIA</t>
  </si>
  <si>
    <t>11340-0000-0700-0000-0000</t>
  </si>
  <si>
    <t>PROYECTO Y CONSTRUCCIONES MUÑOZ, S.A. D</t>
  </si>
  <si>
    <t>11340-0000-0702-0000-0000</t>
  </si>
  <si>
    <t>URBE PROYECTOS Y CONSTRUCCIONES, S.A. DE</t>
  </si>
  <si>
    <t>11340-0000-0705-0000-0000</t>
  </si>
  <si>
    <t>ERA ARCHITECT S.A. DE C.V.</t>
  </si>
  <si>
    <t>11340-0000-0706-0000-0000</t>
  </si>
  <si>
    <t>VALLE DE SEÑORA CONSTRUCCIONES, S.A. DE</t>
  </si>
  <si>
    <t>11340-0000-0709-0000-0000</t>
  </si>
  <si>
    <t>GRUPO EMPRESARIAL ACROPOLIS S.A. DE C.V.</t>
  </si>
  <si>
    <t>11340-0000-0710-0000-0000</t>
  </si>
  <si>
    <t>KARAMAWI CONSTRUCTORA S.A. DE C.V.</t>
  </si>
  <si>
    <t>11340-0000-0711-0000-0000</t>
  </si>
  <si>
    <t>COSUM S.A. DE C.V.</t>
  </si>
  <si>
    <t>11340-0000-0714-0000-0000</t>
  </si>
  <si>
    <t>KAY GRUPO CONSTRUCTOR, S.A. DE C.V.</t>
  </si>
  <si>
    <t>11340-0000-0716-0000-0000</t>
  </si>
  <si>
    <t>PLACOSA CONSTRUCCIONES S.A. DE C.V.</t>
  </si>
  <si>
    <t>11340-0000-0719-0000-0000</t>
  </si>
  <si>
    <t>CONSTRUCTORA COIBSA, S.A. DE C.V.</t>
  </si>
  <si>
    <t>11340-0000-0720-0000-0000</t>
  </si>
  <si>
    <t>INGENIERIA DE CALIDAD S.A. DE C.V.</t>
  </si>
  <si>
    <t>11340-0000-0722-0000-0000</t>
  </si>
  <si>
    <t>CONTRUCTORA COEROG S.A. DE C.V.</t>
  </si>
  <si>
    <t>11340-0000-0726-0000-0000</t>
  </si>
  <si>
    <t>JV SOLUCIONES INTEGRALES PARA LA CONSTRU</t>
  </si>
  <si>
    <t>11340-0000-0728-0000-0000</t>
  </si>
  <si>
    <t>GIL ENRIQUE VAZQUEZ AVILA</t>
  </si>
  <si>
    <t>11340-0000-0743-0000-0000</t>
  </si>
  <si>
    <t>CONSTRUCCIONES E INSTALACIONES CARDENAS,</t>
  </si>
  <si>
    <t>11340-0000-0744-0000-0000</t>
  </si>
  <si>
    <t>I.C. ALBERTO RANGEL RODRIGUEZ</t>
  </si>
  <si>
    <t>11340-0000-0749-0000-0000</t>
  </si>
  <si>
    <t>ESPACIO DIAFANO, S.A. DE C.V.</t>
  </si>
  <si>
    <t>11340-0000-0750-0000-0000</t>
  </si>
  <si>
    <t>COMINVI S.A. DE C.V.</t>
  </si>
  <si>
    <t>11340-0000-0751-0000-0000</t>
  </si>
  <si>
    <t>GRUPO CONSTRUCTOR SACHAMA S.A. DE C.V.</t>
  </si>
  <si>
    <t>11340-0000-0752-0000-0000</t>
  </si>
  <si>
    <t>CONSTRUCTORA GRK, S.A. DE C.V.</t>
  </si>
  <si>
    <t>11340-0000-0753-0000-0000</t>
  </si>
  <si>
    <t>CH CONSTRUCTORA, S.A. DE C.V.</t>
  </si>
  <si>
    <t>11340-0000-0755-0000-0000</t>
  </si>
  <si>
    <t>PROYECTOS SUPERVISION Y CONTROL DE CALID</t>
  </si>
  <si>
    <t>11340-0000-0756-0000-0000</t>
  </si>
  <si>
    <t>ALTA ARQUITECTURA ARQUITECTOS ASOCIADOS,</t>
  </si>
  <si>
    <t>11340-0000-0760-0000-0000</t>
  </si>
  <si>
    <t>PAVIMENTOS INTEGRALES, S.A. DE C.V.</t>
  </si>
  <si>
    <t>11340-0000-0762-0000-0000</t>
  </si>
  <si>
    <t>EDIFICACIÓN Y DISEÑO, S.A. DE C.V.</t>
  </si>
  <si>
    <t>11340-0000-0766-0000-0000</t>
  </si>
  <si>
    <t>GRUCOBA, S.A. DE C.V.</t>
  </si>
  <si>
    <t>11340-0000-0769-0000-0000</t>
  </si>
  <si>
    <t>CARLOS EDUARDO VARGAS RUIZ</t>
  </si>
  <si>
    <t>11340-0000-0770-0000-0000</t>
  </si>
  <si>
    <t>COSMOCALLI, S.A. DE C.V.</t>
  </si>
  <si>
    <t>11340-0000-0773-0000-0000</t>
  </si>
  <si>
    <t>CONSTRUCTORA OLIVSA, SA DE CV</t>
  </si>
  <si>
    <t>11340-0000-0781-0000-0000</t>
  </si>
  <si>
    <t>RANGU CONSTRUCTORA, SA DE CV</t>
  </si>
  <si>
    <t>11340-0000-0782-0000-0000</t>
  </si>
  <si>
    <t>ESTUDIOS Y PROYECTOS VIA TRANS, SA DE CV</t>
  </si>
  <si>
    <t>11340-0000-0783-0000-0000</t>
  </si>
  <si>
    <t>DC CONSTRUCTORES, S.A. DE C.V.</t>
  </si>
  <si>
    <t>11340-0000-0784-0000-0000</t>
  </si>
  <si>
    <t>CONSTRUCCIONES Y TUBERIAS DEL CENTRO, S</t>
  </si>
  <si>
    <t>11340-0000-0785-0000-0000</t>
  </si>
  <si>
    <t>LANDSCAPE CONCEPTO NATURAL, S DE R.L. DE</t>
  </si>
  <si>
    <t>11340-0000-0787-0000-0000</t>
  </si>
  <si>
    <t>CONSTRUCTORA MARIVE, S.A. DE C.V.</t>
  </si>
  <si>
    <t>11340-0000-0788-0000-0000</t>
  </si>
  <si>
    <t>JOEL NAVARRO HERNANDEZ</t>
  </si>
  <si>
    <t>11340-0000-0792-0000-0000</t>
  </si>
  <si>
    <t>AR QUIFACTURA, S.C.</t>
  </si>
  <si>
    <t>11340-0000-0794-0000-0000</t>
  </si>
  <si>
    <t>SIRACO GRUPO CONSTRUCTOR, S.A. DE C.V.</t>
  </si>
  <si>
    <t>11340-0000-0796-0000-0000</t>
  </si>
  <si>
    <t>OLAEZ CONSTRUCCIÓN Y PROYECTOS, S.A. DE</t>
  </si>
  <si>
    <t>11340-0000-0797-0000-0000</t>
  </si>
  <si>
    <t>FONDO ARQUITECTURA, S.A. DE C.V.</t>
  </si>
  <si>
    <t>11340-0000-0798-0000-0000</t>
  </si>
  <si>
    <t>MARIANA PARRA SANCHEZ</t>
  </si>
  <si>
    <t>11340-0000-0799-0000-0000</t>
  </si>
  <si>
    <t>MONTBLANC CONSTRUCCIONES, S.A. DE C.V.</t>
  </si>
  <si>
    <t>11340-0000-0804-0000-0000</t>
  </si>
  <si>
    <t>ACCA, S.A. DE C.V.</t>
  </si>
  <si>
    <t>11340-0000-0805-0000-0000</t>
  </si>
  <si>
    <t>CONSTRUEXCAVACIONES TOVAR, S.A. DE C.V</t>
  </si>
  <si>
    <t>11340-0000-0806-0000-0000</t>
  </si>
  <si>
    <t>SOLREPSA, S.A. DE C.V.</t>
  </si>
  <si>
    <t>11340-0000-0807-0000-0000</t>
  </si>
  <si>
    <t>501 ARQUITECTOS, S.A. DE C.V.</t>
  </si>
  <si>
    <t>11340-0000-0809-0000-0000</t>
  </si>
  <si>
    <t>MARIO ONTIVEROS OROZCO</t>
  </si>
  <si>
    <t>11340-0000-0810-0000-0000</t>
  </si>
  <si>
    <t>BENJAMIN PONTON ZUÑIGA</t>
  </si>
  <si>
    <t>11340-0000-0811-0000-0000</t>
  </si>
  <si>
    <t>BISICO, S.A. DE C.V.</t>
  </si>
  <si>
    <t>11340-0000-0812-0000-0000</t>
  </si>
  <si>
    <t>GERINPRO CONSULTORES, S.C.</t>
  </si>
  <si>
    <t>11340-0000-0815-0000-0000</t>
  </si>
  <si>
    <t>GEUMAN, S.A. DE C.V</t>
  </si>
  <si>
    <t>11340-0000-0816-0000-0000</t>
  </si>
  <si>
    <t>CONSTRUCTORA ANGEL MUÑOZ, S.A. DE C.V</t>
  </si>
  <si>
    <t>11340-0000-0817-0000-0000</t>
  </si>
  <si>
    <t>JOSAFAT HUERTA MUÑOZ</t>
  </si>
  <si>
    <t>11340-0000-0818-0000-0000</t>
  </si>
  <si>
    <t>J. ALEJANDRO ZUMARAN CAMACHO</t>
  </si>
  <si>
    <t>11340-0000-0819-0000-0000</t>
  </si>
  <si>
    <t>GENERAL INSTALADORA S.A. DE C.V.</t>
  </si>
  <si>
    <t>11340-0000-0820-0000-0000</t>
  </si>
  <si>
    <t>CONSTRUCTORA RAMBEL DEL BAJIO S.A. DE C.</t>
  </si>
  <si>
    <t>11340-0000-0821-0000-0000</t>
  </si>
  <si>
    <t>URBANIZADORA CAROD DE LEON, S.A. DE C.V.</t>
  </si>
  <si>
    <t>11340-0000-0822-0000-0000</t>
  </si>
  <si>
    <t>INMOBILIARIA GRAND DUBAI, S DE RL DE CV</t>
  </si>
  <si>
    <t>11340-0000-0823-0000-0000</t>
  </si>
  <si>
    <t>AGUILIA S.A. DE C.V.</t>
  </si>
  <si>
    <t>11340-0000-0825-0000-0000</t>
  </si>
  <si>
    <t>KEME FOLDET S. DE R.L. DE C.V.</t>
  </si>
  <si>
    <t>11340-0000-0827-0000-0000</t>
  </si>
  <si>
    <t>URBANIZACIONES Y EXCAVACIONES RAPIDAS AL</t>
  </si>
  <si>
    <t>11340-0000-0828-0000-0000</t>
  </si>
  <si>
    <t>CONSTRUCTORA TORRE ALTA S. DE R.L.</t>
  </si>
  <si>
    <t>11340-0000-0829-0000-0000</t>
  </si>
  <si>
    <t>DANIEL MARTINEZ MEDEL</t>
  </si>
  <si>
    <t>11340-0000-0830-0000-0000</t>
  </si>
  <si>
    <t>TALLER DE DISEÑO URBANO, S.A. DE C.V.</t>
  </si>
  <si>
    <t>11340-0000-0831-0000-0000</t>
  </si>
  <si>
    <t>SERVICIOS PROFESIONALES DE ACABADO EN CO</t>
  </si>
  <si>
    <t>11340-0000-0832-0000-0000</t>
  </si>
  <si>
    <t>INGENIERIA EDIFICACION Y PROYECCION, S.A</t>
  </si>
  <si>
    <t>11340-0000-0833-0000-0000</t>
  </si>
  <si>
    <t>CONSTRUCCION Y URBANIZACION R &amp; G, S.A D</t>
  </si>
  <si>
    <t>11340-0000-0836-0000-0000</t>
  </si>
  <si>
    <t>CONSTRUCTORA Y URBANIZADORA DATIRSA S.A.</t>
  </si>
  <si>
    <t>11340-0000-0837-0000-0000</t>
  </si>
  <si>
    <t>CONSTRUCCIONES Y URBANIZACIONES SAN ANGE</t>
  </si>
  <si>
    <t>11340-0000-0838-0000-0000</t>
  </si>
  <si>
    <t>ARTURO ALCALA CORTES</t>
  </si>
  <si>
    <t>11340-0000-0839-0000-0000</t>
  </si>
  <si>
    <t>CONSTRUCTORA HUMORA SA DE CV</t>
  </si>
  <si>
    <t>11340-0000-0840-0000-0000</t>
  </si>
  <si>
    <t>GRUPO INTEGRAL DE INGENIERIA CIVIL SA DE</t>
  </si>
  <si>
    <t>11340-0000-0841-0000-0000</t>
  </si>
  <si>
    <t>URBANIZADORA VILLAFER, S.A. DE C.V.</t>
  </si>
  <si>
    <t>11340-0000-0842-0000-0000</t>
  </si>
  <si>
    <t>CONSTRUCASA ARQUITECTURA Y SUMINISTRO PA</t>
  </si>
  <si>
    <t>11340-0000-0843-0000-0000</t>
  </si>
  <si>
    <t>CONSTRUCTORA MADACO, S. DE R.L. DE C.V.</t>
  </si>
  <si>
    <t>11340-0000-0844-0000-0000</t>
  </si>
  <si>
    <t>SARA ELENA NARVAEZ MARTINEZ</t>
  </si>
  <si>
    <t>11340-0000-0845-0000-0000</t>
  </si>
  <si>
    <t>JOSE CONCEPCION PEREZ ARENAS</t>
  </si>
  <si>
    <t>11340-0000-0846-0000-0000</t>
  </si>
  <si>
    <t>A&amp;R ARQUITECTOS Y RESTAURACION S.A. DE C</t>
  </si>
  <si>
    <t>11340-0000-0847-0000-0000</t>
  </si>
  <si>
    <t>SALVADOR ZERMEÑO MENDEZ</t>
  </si>
  <si>
    <t>11340-0000-0848-0000-0000</t>
  </si>
  <si>
    <t>GRUPO ARCCO DEL BAJIO, S.A. DE C.V.</t>
  </si>
  <si>
    <t>11340-0000-0849-0000-0000</t>
  </si>
  <si>
    <t>INSTALACIONES HIDRAULICAS Y URBANIZACION</t>
  </si>
  <si>
    <t>11340-0000-0850-0000-0000</t>
  </si>
  <si>
    <t>ARVENSA CONSULTORIA Y CONSTRUCCION, S.A.</t>
  </si>
  <si>
    <t>11340-0000-0851-0000-0000</t>
  </si>
  <si>
    <t>DSS ESTRUCTURAS, S.A. DE C.V.</t>
  </si>
  <si>
    <t>11340-0000-0852-0000-0000</t>
  </si>
  <si>
    <t>CACTUS TRAFFIC DE CHIHUAHUA, S.A. DE C.V</t>
  </si>
  <si>
    <t>11340-0000-0853-0000-0000</t>
  </si>
  <si>
    <t>CONSTRUCTORA Y EDIFICADORA GUANAJUATENSE</t>
  </si>
  <si>
    <t>11340-0000-0854-0000-0000</t>
  </si>
  <si>
    <t>CONSULTORIA Y CONSTRUCCIONES DEL CENTRO</t>
  </si>
  <si>
    <t>11340-0000-0855-0000-0000</t>
  </si>
  <si>
    <t>ARPE PAVIMENTACIÓN Y EDIFICACIONES, S.A</t>
  </si>
  <si>
    <t>11340-0000-0856-0000-0000</t>
  </si>
  <si>
    <t>ECOVO SOLAR, S.A. DE C.V</t>
  </si>
  <si>
    <t>11340-0000-0857-0000-0000</t>
  </si>
  <si>
    <t>ARKYTEK HC, S.A. DE C.V.</t>
  </si>
  <si>
    <t>11340-0000-0858-0000-0000</t>
  </si>
  <si>
    <t>GRUPO CONSTRUCTOR INFINITY DEL BAJIO, S.</t>
  </si>
  <si>
    <t>11340-0000-0859-0000-0000</t>
  </si>
  <si>
    <t>BRATE, S.A. DE C.V.</t>
  </si>
  <si>
    <t>11340-0000-0860-0000-0000</t>
  </si>
  <si>
    <t>MUBARQUI, S.A. DE C.V.</t>
  </si>
  <si>
    <t>11340-0000-0861-0000-0000</t>
  </si>
  <si>
    <t>JOSE VICENTE MORALES ZARATE</t>
  </si>
  <si>
    <t>11340-0000-0862-0000-0000</t>
  </si>
  <si>
    <t>CONSTRUGART, S.A. DE C.V</t>
  </si>
  <si>
    <t>11340-0000-0863-0000-0000</t>
  </si>
  <si>
    <t>DESARROLLOS INMOBILIARIOS LEONESES, S.A.</t>
  </si>
  <si>
    <t>11340-0000-0864-0000-0000</t>
  </si>
  <si>
    <t>ELECTRO OBRA DEL BAJIO, S.A. DE C.V.</t>
  </si>
  <si>
    <t>11340-0000-0865-0000-0000</t>
  </si>
  <si>
    <t>CONTRATISTAS CENTENARIO S.A. DE C.V.</t>
  </si>
  <si>
    <t>11340-0000-0866-0000-0000</t>
  </si>
  <si>
    <t>PROYECTO, ARQUITECTURA, DISEÑO, INGENIER</t>
  </si>
  <si>
    <t>11340-0000-0867-0000-0000</t>
  </si>
  <si>
    <t>GEOPROYE INGENIERIA Y SERVICIOS INTEGRAL</t>
  </si>
  <si>
    <t>11340-0000-0868-0000-0000</t>
  </si>
  <si>
    <t>J. JESUS GAYTAN FRAGA</t>
  </si>
  <si>
    <t>11340-0000-0869-0000-0000</t>
  </si>
  <si>
    <t>JOSE GERARDO BOKITS MARQUEZ</t>
  </si>
  <si>
    <t>11340-0000-0870-0000-0000</t>
  </si>
  <si>
    <t>PIA, SUPERVISION Y GERENCIA DE PROYECTOS</t>
  </si>
  <si>
    <t>11340-0000-0871-0000-0000</t>
  </si>
  <si>
    <t>PROYECTOS CONSTRUCCIONES Y MANTENIMIENTO</t>
  </si>
  <si>
    <t>11340-0000-0872-0000-0000</t>
  </si>
  <si>
    <t>CONSTRUCCIONES E INGENIERIA CGO, S.A. DE</t>
  </si>
  <si>
    <t>11340-0000-0873-0000-0000</t>
  </si>
  <si>
    <t>ADRA INGENIERIA, S.A. DE C.V.</t>
  </si>
  <si>
    <t>11340-0000-0874-0000-0000</t>
  </si>
  <si>
    <t>GRG CONSTRUCCIONES, S.A. DE C.V.</t>
  </si>
  <si>
    <t>11340-0000-0875-0000-0000</t>
  </si>
  <si>
    <t>EDIFICADORA Y URBANIZADORA CAP, S.A. DE</t>
  </si>
  <si>
    <t>11340-0000-0876-0000-0000</t>
  </si>
  <si>
    <t>NOE MARTINEZ GONZALEZ</t>
  </si>
  <si>
    <t>11340-0000-0877-0000-0000</t>
  </si>
  <si>
    <t>GRUPO CONSTRUCTOR VIGOR, S.A. DE C.V.</t>
  </si>
  <si>
    <t>11340-0000-0878-0000-0000</t>
  </si>
  <si>
    <t>VANZAR ARQUITECTOS, S. DE R.L. DE C.V.</t>
  </si>
  <si>
    <t>11340-0000-0879-0000-0000</t>
  </si>
  <si>
    <t>ARQUIA, S.A. DE C.V.</t>
  </si>
  <si>
    <t>11340-0000-0880-0000-0000</t>
  </si>
  <si>
    <t>ISABEL REGINA ACEVEDO SEGURA</t>
  </si>
  <si>
    <t>11340-0000-0881-0000-0000</t>
  </si>
  <si>
    <t>GRUPO SIMETRA, S.A. DE C.V.</t>
  </si>
  <si>
    <t>11340-0000-0882-0000-0000</t>
  </si>
  <si>
    <t>ZIP-ZAC CONSTRUCTORA, S.A. DE C.V.</t>
  </si>
  <si>
    <t>11340-0000-0883-0000-0000</t>
  </si>
  <si>
    <t>JOSE BERNARDO GOMEZ PADILLA</t>
  </si>
  <si>
    <t>11340-0000-0884-0000-0000</t>
  </si>
  <si>
    <t>JOSE GUADALUPE RAMIREZ MARTINEZ</t>
  </si>
  <si>
    <t>11390-0000-0002-0000-0000</t>
  </si>
  <si>
    <t>OTROS DERECHOS A REC BIENES O SERV A CP</t>
  </si>
  <si>
    <t>11390-0000-0003-0000-0000</t>
  </si>
  <si>
    <t>OTROS DERECHOS A RECIBIR POR OBRA PUBLIC</t>
  </si>
  <si>
    <t>11390-0000-0007-0000-0000</t>
  </si>
  <si>
    <t>OTROS DROS. A RECIBIR POR OBRA PUBLICA 2</t>
  </si>
  <si>
    <t>11390-0000-0008-0000-0000</t>
  </si>
  <si>
    <t>OTROS DROS A RECIBIR POR OBRA PUBLICA 3</t>
  </si>
  <si>
    <t>11390-0000-0009-0000-0000</t>
  </si>
  <si>
    <t>OTROS DERECHOS A RECIBIR BIENES Y SERVIC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</si>
  <si>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</si>
  <si>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</si>
  <si>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</si>
  <si>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</si>
  <si>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</si>
  <si>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</si>
  <si>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</si>
  <si>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</si>
  <si>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</si>
  <si>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 xml:space="preserve">        BIENES DISPONIBLES PARA SU TRANSFORMACIÓN ESTIMACIONES Y DETERIOROS</t>
  </si>
  <si>
    <t>NOTA:        ESF-04</t>
  </si>
  <si>
    <t>TEXTO LIBRE</t>
  </si>
  <si>
    <t>1140    INVENTARIOS</t>
  </si>
  <si>
    <t>NOTA:    ESF-05</t>
  </si>
  <si>
    <t>MÉTODO</t>
  </si>
  <si>
    <t>11441-2312-0000-0000-0000</t>
  </si>
  <si>
    <t>PROD DE NATURALEZA VEGETAL Y FOREST ADQ</t>
  </si>
  <si>
    <t>PRECIOS  PROMEDIOS</t>
  </si>
  <si>
    <t>11449-2391-0000-0000-0000</t>
  </si>
  <si>
    <t>OTROS PRODUCTOS ADQ DE MATERIA PRIMA</t>
  </si>
  <si>
    <t>TOTAL_1140</t>
  </si>
  <si>
    <t>1150    ALMACENES</t>
  </si>
  <si>
    <t>11511-2100-0000-0000-0000</t>
  </si>
  <si>
    <t>MAT D ADMON EMISION D DOC Y ART OFIC</t>
  </si>
  <si>
    <t>11512-2200-0000-0000-0000</t>
  </si>
  <si>
    <t>ALIMENTOS Y UTENSILIOS</t>
  </si>
  <si>
    <t>11513-2400-0000-0000-0000</t>
  </si>
  <si>
    <t>MAT Y ART D CONSTRUCCION Y REPARACION</t>
  </si>
  <si>
    <t>11514-2500-0000-0000-0000</t>
  </si>
  <si>
    <t>PRODUCTOS QUIM FARMACEUTICOS Y DE LABOR</t>
  </si>
  <si>
    <t>11515-2600-0000-0000-0000</t>
  </si>
  <si>
    <t>COMBUSTIBLES LUBRICANTES Y ADITIVOS</t>
  </si>
  <si>
    <t>11516-2700-0000-0000-0000</t>
  </si>
  <si>
    <t>VEST BLANC PREND D PROTEC Y ART DEPORT</t>
  </si>
  <si>
    <t>11517-2800-0000-0000-0000</t>
  </si>
  <si>
    <t>MATERIALES Y SUMINISTROS DE SEGURIDAD</t>
  </si>
  <si>
    <t>11518-2900-0000-0000-0000</t>
  </si>
  <si>
    <t>HERRAM REFAC Y ACC MENORES PARA CONSUMO</t>
  </si>
  <si>
    <t>TOTAL_1150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</si>
  <si>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</si>
  <si>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</si>
  <si>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</si>
  <si>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</si>
  <si>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</si>
  <si>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12138-7580-0001-0000-0000</t>
  </si>
  <si>
    <t>FID 2212 SIT OPTIBUS 3RA Y 4TA ETAPA</t>
  </si>
  <si>
    <t>FIDEICOMISO</t>
  </si>
  <si>
    <t>FIDEICOMISO DE ADMINISTRACIÓN DE RECURSOS PROVENIENTES DE FONADIN</t>
  </si>
  <si>
    <t>AMPLIACIÓN DEL SISTEMA INTEGRADO DE TRANSPORTE DE LEÓN (SIT OPTIBUS) 3a y 4ta ETAPA</t>
  </si>
  <si>
    <t>DESARROLLO DE OBRA PÚBLICA DEL PROYECTO 3y4</t>
  </si>
  <si>
    <t>12138-7580-0002-0000-0000</t>
  </si>
  <si>
    <t>FIDEICOMISO POLIFORUM</t>
  </si>
  <si>
    <t>FIDEICOMISO IRREVOCABLE POR 25 AÑOS</t>
  </si>
  <si>
    <t>FIDEICOMISO 124495 POLIFORUM</t>
  </si>
  <si>
    <t>CONSTITUIR INFRAESTRUCTURA REQUERIDA A FIN DE CONTAR CON RECINTOS DISEÑADOS Y EQUIPADOS SEGÚN ESTANDARES INTERNACIONALES PARA REALIZAR FERIAS, CONGRESOS, EXPOSICIONES Y CONVENCIONES INDUSTRIALES Y COMERCIALES</t>
  </si>
  <si>
    <t>TOTAL_1213</t>
  </si>
  <si>
    <t>1214    PARTICIPACIONES Y APORTACIONES DE CAPITAL</t>
  </si>
  <si>
    <t>NOTA:        ESF-07</t>
  </si>
  <si>
    <t xml:space="preserve">EMPRESA/OPDes </t>
  </si>
  <si>
    <t xml:space="preserve"> 12142-7280-0001-0000-0000</t>
  </si>
  <si>
    <t>ACCIONES METROFINANCIERA</t>
  </si>
  <si>
    <t>INVERSIÓN EN ACCIÓN</t>
  </si>
  <si>
    <t>METROFINANCIERA S.A.P.I. DE C.V., SOFOM, E.N.R.</t>
  </si>
  <si>
    <t>TOTAL_1214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</si>
  <si>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</si>
  <si>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</si>
  <si>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</si>
  <si>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</si>
  <si>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</si>
  <si>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</si>
  <si>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12310-5811-0000-0000-0000</t>
  </si>
  <si>
    <t>TERRENOS</t>
  </si>
  <si>
    <t>12330-5831-0000-0000-0000</t>
  </si>
  <si>
    <t>EDIFICIOS NO RESIDENCIALES</t>
  </si>
  <si>
    <t>12330-5891-0000-0000-0000</t>
  </si>
  <si>
    <t>OTROS BIENES INMUEBLES</t>
  </si>
  <si>
    <t>12341-0000-0000-0000-0000</t>
  </si>
  <si>
    <t>INFRAESTRUCTURA DE CARRETERAS</t>
  </si>
  <si>
    <t>12346-0000-0000-0000-0000</t>
  </si>
  <si>
    <t>INFRAEST AGUA POT SAN HIDROAGR CTR INUND</t>
  </si>
  <si>
    <t>12347-0000-0000-0000-0000</t>
  </si>
  <si>
    <t>INFRAESTRUCTURA ELECTRICA</t>
  </si>
  <si>
    <t>12351-6111-0000-0000-0000</t>
  </si>
  <si>
    <t>EDIFICACION HABITACIONAL</t>
  </si>
  <si>
    <t>12352-6121-0000-0000-0000</t>
  </si>
  <si>
    <t>EDIFICACION NO HABITACIONAL</t>
  </si>
  <si>
    <t>12353-6131-0000-0000-0000</t>
  </si>
  <si>
    <t>CONST OBRA P ABA AGUA PET GAS ELECT TCOM</t>
  </si>
  <si>
    <t>12354-6141-0000-0000-0000</t>
  </si>
  <si>
    <t>DIV D TERRENOS Y DIV D OBRAS D URBANIZA</t>
  </si>
  <si>
    <t>12355-6151-0000-0000-0000</t>
  </si>
  <si>
    <t>CONSTRUCCION DE VIAS DE COMUNICACION</t>
  </si>
  <si>
    <t>12357-6171-0000-0000-0000</t>
  </si>
  <si>
    <t>INSTALACIONES Y EQUIP EN CONSTRUCCION</t>
  </si>
  <si>
    <t>12359-6191-0000-0000-0000</t>
  </si>
  <si>
    <t>TRAB D ACAB N EDIFIC Y OTS TRAB ESPECIAL</t>
  </si>
  <si>
    <t>12361-6211-0000-0000-0000</t>
  </si>
  <si>
    <t>12362-6221-0000-0000-0000</t>
  </si>
  <si>
    <t>12363-6231-0000-0000-0000</t>
  </si>
  <si>
    <t>12364-6241-0000-0000-0000</t>
  </si>
  <si>
    <t>12367-6271-0000-0000-0000</t>
  </si>
  <si>
    <t>12369-6291-0000-0000-0000</t>
  </si>
  <si>
    <t>TOTAL_1230</t>
  </si>
  <si>
    <t>1240    BIENES MUEBLES</t>
  </si>
  <si>
    <t>12411-5111-0000-0000-0000</t>
  </si>
  <si>
    <t>MUEBLES DE OFICINA Y ESTANTERIA</t>
  </si>
  <si>
    <t>12412-5121-0000-0000-0000</t>
  </si>
  <si>
    <t>MUEBLES, EXCEPTO DE OFICINA Y ESTANTERÍA</t>
  </si>
  <si>
    <t>12413-5151-0000-0000-0000</t>
  </si>
  <si>
    <t>EQ D COMPUTO Y D TECNOLOGIAS D LA INFORM</t>
  </si>
  <si>
    <t>12419-5191-0000-0000-0000</t>
  </si>
  <si>
    <t>OTROS MOBILIARIOS Y EQUIPOS DE ADMON</t>
  </si>
  <si>
    <t>12421-5211-0000-0000-0000</t>
  </si>
  <si>
    <t>EQUIPOS Y APARATOS AUDIOVISUALES</t>
  </si>
  <si>
    <t>12422-5221-0000-0000-0000</t>
  </si>
  <si>
    <t>APARATOS DEPORTIVOS</t>
  </si>
  <si>
    <t>12423-5231-0000-0000-0000</t>
  </si>
  <si>
    <t>CAMARAS FOTOGRAFICAS Y DE VIDEO</t>
  </si>
  <si>
    <t>12429-5291-0000-0000-0000</t>
  </si>
  <si>
    <t>OTRO MOBILIARIO Y EQUIPO EDUCACIONAL Y R</t>
  </si>
  <si>
    <t>12431-5311-0000-0000-0000</t>
  </si>
  <si>
    <t>EQUIPO MEDICO Y DE LABORATORIO</t>
  </si>
  <si>
    <t>12432-5321-0000-0000-0000</t>
  </si>
  <si>
    <t>INSTRUMENTAL MEDICO Y DE LABORATORIO</t>
  </si>
  <si>
    <t>12441-5411-0000-0000-0000</t>
  </si>
  <si>
    <t>VEHÍCULOS Y EQUIPO TERRESTRE</t>
  </si>
  <si>
    <t>12442-5421-0000-0000-0000</t>
  </si>
  <si>
    <t>CARROCERIAS Y REMOLQUES</t>
  </si>
  <si>
    <t>12443-5431-0000-0000-0000</t>
  </si>
  <si>
    <t>EQUIPO AEROESPACIAL</t>
  </si>
  <si>
    <t>12445-5450-0000-0000-0000</t>
  </si>
  <si>
    <t>EMBARCACIONES</t>
  </si>
  <si>
    <t>12449-5491-0000-0000-0000</t>
  </si>
  <si>
    <t>OTROS EQUIPOS DE TRANSPORTE</t>
  </si>
  <si>
    <t>12450-5511-0000-0000-0000</t>
  </si>
  <si>
    <t>EQUIPO DE DEFENSA Y SEGURIDAD</t>
  </si>
  <si>
    <t>12450-5512-0000-0000-0000</t>
  </si>
  <si>
    <t>ARMAMENTO DE DEFENSA PUBLICA</t>
  </si>
  <si>
    <t>12461-5611-0000-0000-0000</t>
  </si>
  <si>
    <t>MAQUINARIA Y EQUIPO AGROPECUARIO</t>
  </si>
  <si>
    <t>12462-5621-0000-0000-0000</t>
  </si>
  <si>
    <t>MAQUINARIA Y EQUIPO INDUSTRIAL</t>
  </si>
  <si>
    <t>12463-5631-0000-0000-0000</t>
  </si>
  <si>
    <t>MAQUINARIA Y EQUIPO DE CONSTRUCCION</t>
  </si>
  <si>
    <t>12464-5641-0000-0000-0000</t>
  </si>
  <si>
    <t>SIST AIRE ACOND CALEF REFRI INDUST COM</t>
  </si>
  <si>
    <t>12465-5651-0000-0000-0000</t>
  </si>
  <si>
    <t>EQUIPO D COMUNICACION Y TELECOMUNICACION</t>
  </si>
  <si>
    <t>12466-5661-0000-0000-0000</t>
  </si>
  <si>
    <t>EQ D GEN ELECTRI APAR Y ACC ELECTRICOS</t>
  </si>
  <si>
    <t>12467-5671-0000-0000-0000</t>
  </si>
  <si>
    <t>HERRAMIENTAS Y MAQUINAS-HERRAMIENTA</t>
  </si>
  <si>
    <t>12469-5691-0000-0000-0000</t>
  </si>
  <si>
    <t>OTROS EQUIPOS</t>
  </si>
  <si>
    <t>12471-5131-0000-0000-0000</t>
  </si>
  <si>
    <t>BIENES ARTISTICOS CULT Y CIENTIFICOS</t>
  </si>
  <si>
    <t>12486-5761-0000-0000-0000</t>
  </si>
  <si>
    <t>EQUINOS</t>
  </si>
  <si>
    <t>12487-5771-0000-0000-0000</t>
  </si>
  <si>
    <t>ESPECIES MENORES Y DE ZOOLOGICO</t>
  </si>
  <si>
    <t>12489-5791-0000-0000-0000</t>
  </si>
  <si>
    <t>OTROS ACTIVOS BIOLOGICOS</t>
  </si>
  <si>
    <t>TOTAL_1240</t>
  </si>
  <si>
    <t>1261    DEPRECIACIÓN ACUMULADA DE BIENES INMUEBLES</t>
  </si>
  <si>
    <t>Método de depreciación</t>
  </si>
  <si>
    <t>Tasa</t>
  </si>
  <si>
    <t>TOTAL_1261</t>
  </si>
  <si>
    <t>1262    DEPRECIACIÓN ACUMULADA DE INFRAESTRUCTURA</t>
  </si>
  <si>
    <t>TOTAL_1262</t>
  </si>
  <si>
    <t>1263    DEPRECIACIÓN ACUMULADA DE BIENES MUEBLES</t>
  </si>
  <si>
    <t>12630-0000-5110-0000-0000</t>
  </si>
  <si>
    <t>LÍNEA RECTA</t>
  </si>
  <si>
    <t>12630-0000-5120-0000-0000</t>
  </si>
  <si>
    <t>MUEB EXCEPTO DE OFIC Y ESTANTE</t>
  </si>
  <si>
    <t>12630-0000-5130-0000-0000</t>
  </si>
  <si>
    <t>BIENES ARTÍSTICOS, CULTURALES Y CIENTÍFI</t>
  </si>
  <si>
    <t>12630-0000-5150-0000-0000</t>
  </si>
  <si>
    <t>EQUIPO DE CÓMPUTO Y DE TI</t>
  </si>
  <si>
    <t>12630-0000-5190-0000-0000</t>
  </si>
  <si>
    <t>12630-0000-5210-0000-0000</t>
  </si>
  <si>
    <t>12630-0000-5220-0000-0000</t>
  </si>
  <si>
    <t>12630-0000-5230-0000-0000</t>
  </si>
  <si>
    <t>12630-0000-5290-0000-0000</t>
  </si>
  <si>
    <t>OTRO MOB Y EQPO EDUCACIONAL Y RECREATIVO</t>
  </si>
  <si>
    <t>12630-0000-5310-0000-0000</t>
  </si>
  <si>
    <t>12630-0000-5320-0000-0000</t>
  </si>
  <si>
    <t>12630-0000-5410-0000-0000</t>
  </si>
  <si>
    <t>AUTOMOVILES Y EQUIPO TERRESTRE</t>
  </si>
  <si>
    <t>12630-0000-5420-0000-0000</t>
  </si>
  <si>
    <t>12630-0000-5430-0000-0000</t>
  </si>
  <si>
    <t>12630-0000-5450-0000-0000</t>
  </si>
  <si>
    <t>12630-0000-5490-0000-0000</t>
  </si>
  <si>
    <t>12630-0000-5510-0000-0000</t>
  </si>
  <si>
    <t>12630-0000-5610-0000-0000</t>
  </si>
  <si>
    <t>12630-0000-5620-0000-0000</t>
  </si>
  <si>
    <t>12630-0000-5630-0000-0000</t>
  </si>
  <si>
    <t>12630-0000-5640-0000-0000</t>
  </si>
  <si>
    <t>12630-0000-5650-0000-0000</t>
  </si>
  <si>
    <t>EQPO DE COMUNICACION Y TELECOMUNICACION</t>
  </si>
  <si>
    <t>12630-0000-5660-0000-0000</t>
  </si>
  <si>
    <t>12630-0000-5670-0000-0000</t>
  </si>
  <si>
    <t>12630-0000-5690-0000-0000</t>
  </si>
  <si>
    <t>TOTAL_1263</t>
  </si>
  <si>
    <t>1264    DETERIORO ACUMULADO DE ACTIVOS BIOLÓGICOS</t>
  </si>
  <si>
    <t>12640-0000-0000-0000-0000</t>
  </si>
  <si>
    <t>DETERIORO ACUMULADO DE ACT BIOLOGICOS</t>
  </si>
  <si>
    <t>TOTAL_1264</t>
  </si>
  <si>
    <t>1250    ACTIVOS INTANGIBLES</t>
  </si>
  <si>
    <t>NOTA:        ESF-09</t>
  </si>
  <si>
    <t>12510-5911-0000-0000-0000</t>
  </si>
  <si>
    <t>SOFTWARE</t>
  </si>
  <si>
    <t>12523-5941-0000-0000-0000</t>
  </si>
  <si>
    <t>DERECHOS</t>
  </si>
  <si>
    <t>12541-5971-0000-0000-0000</t>
  </si>
  <si>
    <t>LICENCIAS INFORMATICAS E INTELECTUALES</t>
  </si>
  <si>
    <t>TOTAL_1250</t>
  </si>
  <si>
    <t>1265    AMORTIZACIÓN ACUMULADA DE ACTIVOS INTANGIBLES</t>
  </si>
  <si>
    <t>12650-0000-5910-0000-0000</t>
  </si>
  <si>
    <t>12650-0000-5970-0000-0000</t>
  </si>
  <si>
    <t>TOTAL_1265</t>
  </si>
  <si>
    <t>1270    ACTIVOS DIFERIDOS</t>
  </si>
  <si>
    <t>NOTA:       ESF-09</t>
  </si>
  <si>
    <t>TOTAL_1270</t>
  </si>
  <si>
    <t>1280        ESTIMACIONES Y DETERIOROS</t>
  </si>
  <si>
    <t>NOTA:        ESF-10</t>
  </si>
  <si>
    <t>12810-0000-0000-0000-0000, EST PERDIDA CTAS INCOB DOCTOS LP   -$33,367,558.89</t>
  </si>
  <si>
    <t>1190    OTROS ACTIVOS CIRCULANTES</t>
  </si>
  <si>
    <t>NOTA:   ESF-11</t>
  </si>
  <si>
    <t>11910-0000-0003-0000-0000</t>
  </si>
  <si>
    <t>GLORIA DE LA LUZ NAVA</t>
  </si>
  <si>
    <t>11910-0000-0004-0000-0000</t>
  </si>
  <si>
    <t>ACCOR SERVICIOS EMPRESARIALES</t>
  </si>
  <si>
    <t>11910-0000-0005-0000-0000</t>
  </si>
  <si>
    <t>AUTOCUPON DE COMBUSTIBLE</t>
  </si>
  <si>
    <t>11910-0000-0006-0000-0000</t>
  </si>
  <si>
    <t>AEROPUERTOS Y SERVICIOS</t>
  </si>
  <si>
    <t>11910-0000-0008-0000-0000</t>
  </si>
  <si>
    <t>INMOBILIARIA AMTEL</t>
  </si>
  <si>
    <t>11910-0000-0011-0000-0000</t>
  </si>
  <si>
    <t>MARIA DE LA LUZ URTAZA CABRERA</t>
  </si>
  <si>
    <t>11910-0000-0012-0000-0000</t>
  </si>
  <si>
    <t>DIANA MAGDALENA GONZALEZ URTAZA</t>
  </si>
  <si>
    <t>11910-0000-0013-0000-0000</t>
  </si>
  <si>
    <t>NUEVA WAL MART DE MEXICO, S DE RL DE CV</t>
  </si>
  <si>
    <t>11910-0000-0014-0000-0000</t>
  </si>
  <si>
    <t>OPERADORA POLIFORUM CONEXPO SA DE CV</t>
  </si>
  <si>
    <t>11910-0000-0015-0000-0000</t>
  </si>
  <si>
    <t>PROMOTORA GIRALDA SC</t>
  </si>
  <si>
    <t>11910-0000-0016-0000-0000</t>
  </si>
  <si>
    <t>MARÍA ELENA GUERRERO REYNOSO</t>
  </si>
  <si>
    <t>11910-0000-0017-0000-0000</t>
  </si>
  <si>
    <t>LUIS LÓPEZ MARTINELLI</t>
  </si>
  <si>
    <t>TOTAL_1190</t>
  </si>
  <si>
    <t>1290    OTROS ACTIVOS NO CIRCULANTES</t>
  </si>
  <si>
    <t>TOTAL_1290</t>
  </si>
  <si>
    <t>2110    CUENTAS POR PAGAR A CORTO PLAZO</t>
  </si>
  <si>
    <t xml:space="preserve">NOTA:         ESF-12 </t>
  </si>
  <si>
    <t>21115-0000-0700-0000-0000</t>
  </si>
  <si>
    <t>APORT. FONDO AHORRO PATRON</t>
  </si>
  <si>
    <t>21115-0000-0800-0000-0000</t>
  </si>
  <si>
    <t>FONDO AHORRO RETIRO</t>
  </si>
  <si>
    <t>21115-0000-0801-0000-0000</t>
  </si>
  <si>
    <t>FONDO DE AHORRO 2010</t>
  </si>
  <si>
    <t>21116-0000-0300-0000-0000</t>
  </si>
  <si>
    <t>APORT.FONDO AHORRO EMPLEADO</t>
  </si>
  <si>
    <t>21116-0000-0400-0000-0000</t>
  </si>
  <si>
    <t>DESC.AYUDA PARA ALIMENTACION</t>
  </si>
  <si>
    <t>21120-0000-0001-0020-0000</t>
  </si>
  <si>
    <t>EDENRED MEXICO SA DE CV</t>
  </si>
  <si>
    <t>21120-0000-0001-0100-0000</t>
  </si>
  <si>
    <t>IMPRESOS DEL BAJIO SA DE CV</t>
  </si>
  <si>
    <t>21120-0000-0001-0103-0000</t>
  </si>
  <si>
    <t>INTELLISWITCH SA DE CV</t>
  </si>
  <si>
    <t>21120-0000-0001-0214-0000</t>
  </si>
  <si>
    <t>CENTRO ELECTRICO ARELLANO SA DE CV</t>
  </si>
  <si>
    <t>21120-0000-0001-0227-0000</t>
  </si>
  <si>
    <t>CONSULTORES ESPECIALIZADOS E INGENIERIA</t>
  </si>
  <si>
    <t>21120-0000-0001-0431-0000</t>
  </si>
  <si>
    <t>VICTOR MARTINEZ RAMIREZ</t>
  </si>
  <si>
    <t>21120-0000-0001-0469-0000</t>
  </si>
  <si>
    <t>DISTRIBUIDORA DE GAS NOEL SA DE CV</t>
  </si>
  <si>
    <t>21120-0000-0001-0560-0000</t>
  </si>
  <si>
    <t>SISTEMA DE AGUA POTABLE Y ALCANTARILLADO</t>
  </si>
  <si>
    <t>21120-0000-0001-0653-0000</t>
  </si>
  <si>
    <t>PROMOTORA AMBIENTAL SAB DE CV</t>
  </si>
  <si>
    <t>21120-0000-0001-10149-0000</t>
  </si>
  <si>
    <t>COMBUSTIBLES CONTROLADOS CIM SA DE CV</t>
  </si>
  <si>
    <t>21120-0000-0001-10413-0000</t>
  </si>
  <si>
    <t>MULTILLANTAS NIETO SA DE CV</t>
  </si>
  <si>
    <t>21120-0000-0001-10576-0000</t>
  </si>
  <si>
    <t>HERGAR UNIFORMES SA DE CV</t>
  </si>
  <si>
    <t>21120-0000-0001-10598-0000</t>
  </si>
  <si>
    <t>VILLANUEVA CARRILLO JAVIER DE JESUS</t>
  </si>
  <si>
    <t>21120-0000-0001-10746-0000</t>
  </si>
  <si>
    <t>DIALISIS Y TRANSPLANTES ALBA S DE RL DE</t>
  </si>
  <si>
    <t>21120-0000-0001-10848-0000</t>
  </si>
  <si>
    <t>VARGAS NAVIA JOSEFINA DEL CARMEN</t>
  </si>
  <si>
    <t>21120-0000-0001-10850-0000</t>
  </si>
  <si>
    <t>SANCHEZ SANTANA EDUARDO DANIEL</t>
  </si>
  <si>
    <t>21120-0000-0001-10885-0000</t>
  </si>
  <si>
    <t>ORTIZ BARAJAS CARLOS</t>
  </si>
  <si>
    <t>21120-0000-0001-11173-0000</t>
  </si>
  <si>
    <t>PATRONATO DEL HOSPITAL MATERNO INFANTIL</t>
  </si>
  <si>
    <t>21120-0000-0001-11478-0000</t>
  </si>
  <si>
    <t>ARRENDADORA DON JESUS SA DE CV</t>
  </si>
  <si>
    <t>21120-0000-0001-11513-0000</t>
  </si>
  <si>
    <t>JUAREZ SAAVEDRA MA TRINIDAD</t>
  </si>
  <si>
    <t>21120-0000-0001-11756-0000</t>
  </si>
  <si>
    <t>CENTRO DE DESARROLLO INDIGENA LOYOLA AC</t>
  </si>
  <si>
    <t>21120-0000-0001-11895-0000</t>
  </si>
  <si>
    <t>GRANADOS BERNAL KARINA</t>
  </si>
  <si>
    <t>21120-0000-0001-11935-0000</t>
  </si>
  <si>
    <t>HERNANDEZ AVILES ARTURO</t>
  </si>
  <si>
    <t>21120-0000-0001-12104-0000</t>
  </si>
  <si>
    <t>CANALES PEÑA JESÚS ÁNGEL</t>
  </si>
  <si>
    <t>21120-0000-0001-12142-0000</t>
  </si>
  <si>
    <t>QUINTANA MARTINEZ JOSE ADRIAN</t>
  </si>
  <si>
    <t>21120-0000-0001-12166-0000</t>
  </si>
  <si>
    <t>EDITORIAL MARTINICA SA DE CV</t>
  </si>
  <si>
    <t>21120-0000-0001-12173-0000</t>
  </si>
  <si>
    <t>CONEXION LOGISTICA BAJIO SA DE CV</t>
  </si>
  <si>
    <t>21120-0000-0001-12198-0000</t>
  </si>
  <si>
    <t>COMISIONES BANCARIAS POR PAGAR</t>
  </si>
  <si>
    <t>21120-0000-0001-12211-0000</t>
  </si>
  <si>
    <t>ROBLEDO ARAIZA JORGE ALBERTO</t>
  </si>
  <si>
    <t>21120-0000-0001-12362-0000</t>
  </si>
  <si>
    <t>GRUPO MOTORMEXA GUADALAJARA S.A DE C.V</t>
  </si>
  <si>
    <t>21120-0000-0001-12400-0000</t>
  </si>
  <si>
    <t>ORPO PRINT UNIFORMES INDUSTRIALES SA DE</t>
  </si>
  <si>
    <t>21120-0000-0001-12437-0000</t>
  </si>
  <si>
    <t>ASOCIACION LEONESA PARA LA DISTROFIA MUS</t>
  </si>
  <si>
    <t>21120-0000-0001-12487-0000</t>
  </si>
  <si>
    <t>OSTOMIZADOS DEL BAJIO A.C.</t>
  </si>
  <si>
    <t>21120-0000-0001-12634-0000</t>
  </si>
  <si>
    <t>DALIA CAROLINA LEON MARTINEZ</t>
  </si>
  <si>
    <t>21120-0000-0001-2004-0000</t>
  </si>
  <si>
    <t>COMISION FEDERAL DE ELECTRICIDAD</t>
  </si>
  <si>
    <t>21120-0000-0001-2841-0000</t>
  </si>
  <si>
    <t>MARTINEZ BALTAZAR</t>
  </si>
  <si>
    <t>21120-0000-0001-2844-0000</t>
  </si>
  <si>
    <t>LLANTERA AUTOMOTRIZ TREJO SA DE CV</t>
  </si>
  <si>
    <t>21120-0000-0001-2868-0000</t>
  </si>
  <si>
    <t>DIEGO REFACCIONES SA DE CV</t>
  </si>
  <si>
    <t>21120-0000-0001-3063-0000</t>
  </si>
  <si>
    <t>SOLUCIONES INTELIGENTES TECNOLOGICAS SA</t>
  </si>
  <si>
    <t>21120-0000-0001-3092-0000</t>
  </si>
  <si>
    <t>CASA DE APOYO A LA MUJER AC</t>
  </si>
  <si>
    <t>21120-0000-0001-3336-0000</t>
  </si>
  <si>
    <t>CENTRO DE INVESTIGACION Y PROMOCION EDUC</t>
  </si>
  <si>
    <t>21120-0000-0001-3412-0000</t>
  </si>
  <si>
    <t>ENVASADORAS DE AGUAS EN MEXICO S DE RL D</t>
  </si>
  <si>
    <t>21120-0000-0001-3516-0000</t>
  </si>
  <si>
    <t>COMERCIALIZADO DE ABARROTES SAGITARIO SA</t>
  </si>
  <si>
    <t>21120-0000-0001-3635-0000</t>
  </si>
  <si>
    <t>ACE SEGUROS S A</t>
  </si>
  <si>
    <t>21120-0000-0001-4053-0000</t>
  </si>
  <si>
    <t>AUTOPARTES AMERICANAS DEL BAJIO SA DE CV</t>
  </si>
  <si>
    <t>21120-0000-0001-4061-0000</t>
  </si>
  <si>
    <t>COMERCIALIZADORA DE PAPEL GODI SA DE CV</t>
  </si>
  <si>
    <t>21120-0000-0001-4123-0000</t>
  </si>
  <si>
    <t>AUTOMOTORES DE LEON SA DE CV</t>
  </si>
  <si>
    <t>21120-0000-0001-4157-0000</t>
  </si>
  <si>
    <t>POPULAR ABARROTERA DE LEON SA DE CV</t>
  </si>
  <si>
    <t>21120-0000-0001-4200-0000</t>
  </si>
  <si>
    <t>VIDA Y FAMILIA GUANAJUATO A C</t>
  </si>
  <si>
    <t>21120-0000-0001-4240-0000</t>
  </si>
  <si>
    <t>AUTOMOVILES DEL BAJIO CAMPESTRE SA DE CV</t>
  </si>
  <si>
    <t>21120-0000-0001-4375-0000</t>
  </si>
  <si>
    <t>ASILO DE ANCIANOS CARPI A C</t>
  </si>
  <si>
    <t>21120-0000-0001-4618-0000</t>
  </si>
  <si>
    <t>PROPIMEX SA DE CV</t>
  </si>
  <si>
    <t>21120-0000-0001-4697-0000</t>
  </si>
  <si>
    <t>ELISEO RENTA TODO SA DE CV</t>
  </si>
  <si>
    <t>21120-0000-0001-4789-0000</t>
  </si>
  <si>
    <t>EL UNIVERSAL COMPANIA PERIODISTICA NACIO</t>
  </si>
  <si>
    <t>21120-0000-0001-5544-0000</t>
  </si>
  <si>
    <t>EDNA GRACIELA PENA ZARATE</t>
  </si>
  <si>
    <t>21120-0000-0001-5676-0000</t>
  </si>
  <si>
    <t>GRUPO BELUTOVI SA DE CV</t>
  </si>
  <si>
    <t>21120-0000-0001-5689-0000</t>
  </si>
  <si>
    <t>JOSE DE JESUS GARCIA GARCIA</t>
  </si>
  <si>
    <t>21120-0000-0001-5774-0000</t>
  </si>
  <si>
    <t>VOLUNTARIAS VICENTINAS DE LEON AC</t>
  </si>
  <si>
    <t>21120-0000-0001-5844-0000</t>
  </si>
  <si>
    <t>ARELLANO FRAGA ANGEL GABRIEL</t>
  </si>
  <si>
    <t>21120-0000-0001-5918-0000</t>
  </si>
  <si>
    <t>CLINICA MEXICANA DE AUTISMO Y ALTERACION</t>
  </si>
  <si>
    <t>21120-0000-0001-6124-0000</t>
  </si>
  <si>
    <t>DISTRIBUIDORA AUTOMOTRIZ CALLEJA S A DE</t>
  </si>
  <si>
    <t>21120-0000-0001-6420-0000</t>
  </si>
  <si>
    <t>SANITARIOS PORTATILES DEL CENTRO SA DE C</t>
  </si>
  <si>
    <t>21120-0000-0001-7062-0000</t>
  </si>
  <si>
    <t>SANDRA BERENICE VALDIVIA MANRIQUEZ</t>
  </si>
  <si>
    <t>21120-0000-0001-7167-0000</t>
  </si>
  <si>
    <t>IGNACIO ALBERTO RAMIREZ ACEVEDO</t>
  </si>
  <si>
    <t>21120-0000-0001-7591-0000</t>
  </si>
  <si>
    <t>COMERCIARY S. A. DE C. V.</t>
  </si>
  <si>
    <t>21120-0000-0001-8085-0000</t>
  </si>
  <si>
    <t>VIRTUALIZACION EMPRESARIAL Y TECNOLOGIAS</t>
  </si>
  <si>
    <t>21120-0000-0001-8335-0000</t>
  </si>
  <si>
    <t>DINAMICA DEL CENTRO SA DE CV</t>
  </si>
  <si>
    <t>21120-0000-0001-8712-0000</t>
  </si>
  <si>
    <t>BERMUDEZ RODRIGUEZ JOSE PABLO</t>
  </si>
  <si>
    <t>21120-0000-0001-8725-0000</t>
  </si>
  <si>
    <t>GARCIA ARANDA OCTAVIO</t>
  </si>
  <si>
    <t>21120-0000-0001-8733-0000</t>
  </si>
  <si>
    <t>CABRERA RAMIREZ MARTIN</t>
  </si>
  <si>
    <t>21120-0000-0001-8775-0000</t>
  </si>
  <si>
    <t>HERNANDEZ LUGO ARTURO</t>
  </si>
  <si>
    <t>21120-0000-0001-8807-0000</t>
  </si>
  <si>
    <t>DEPORTES CHUY SPORT S.A. DE C.V.</t>
  </si>
  <si>
    <t>21120-0000-0001-9058-0000</t>
  </si>
  <si>
    <t>ASOCIACION PARA EL MANEJO INTEGRAL Y PRE</t>
  </si>
  <si>
    <t>21120-0000-0001-9225-0000</t>
  </si>
  <si>
    <t>INMOBILIARIA HOTSSON SA DE CV</t>
  </si>
  <si>
    <t>21120-0000-0001-9373-0000</t>
  </si>
  <si>
    <t>LOURDES DAMARIS DIAZ OROZCO</t>
  </si>
  <si>
    <t>21120-0000-0001-9421-0000</t>
  </si>
  <si>
    <t>EFRAIN RAMOS OROZCO</t>
  </si>
  <si>
    <t>21120-0000-0001-9793-0000</t>
  </si>
  <si>
    <t>PATRICIA VILLANUEVA LOPEZ</t>
  </si>
  <si>
    <t>21130-0000-0001-0002-0000</t>
  </si>
  <si>
    <t>CONSTRUCTORA ELECTRICA DEL BAJIO SA DE C</t>
  </si>
  <si>
    <t>21130-0000-0001-0003-0000</t>
  </si>
  <si>
    <t>GURAM CONSTRUCTORA SA DE CV</t>
  </si>
  <si>
    <t>21130-0000-0001-0045-0000</t>
  </si>
  <si>
    <t>CONSTRUCTORA COEROG SA DE CV</t>
  </si>
  <si>
    <t>21130-0000-0001-0068-0000</t>
  </si>
  <si>
    <t>CONSTRUCCIONES Y TUBERIAS DEL CENTRO S A</t>
  </si>
  <si>
    <t>21130-0000-0001-0082-0000</t>
  </si>
  <si>
    <t>CONSTRUCTORA COIBSA SA DE CV</t>
  </si>
  <si>
    <t>21130-0000-0001-0108-0000</t>
  </si>
  <si>
    <t>OLAEZ CONSTRUCCION Y PROYECTOS SA DE CV</t>
  </si>
  <si>
    <t>21130-0000-0001-0193-0000</t>
  </si>
  <si>
    <t>SERVICIO INTEGRAL DE INGENIERIA CIVIL DE</t>
  </si>
  <si>
    <t>21130-0000-0001-0209-0000</t>
  </si>
  <si>
    <t>CONSTRUCCION Y SERVICIOS DEL BAJIO, S.A</t>
  </si>
  <si>
    <t>21130-0000-0001-0215-0000</t>
  </si>
  <si>
    <t>URBANIZADORA DEL CENTRO, S.A DE C.V</t>
  </si>
  <si>
    <t>21130-0000-0001-0225-0000</t>
  </si>
  <si>
    <t>CONSULTORES INMOBILIARIOS DEL BAJIO, S.A</t>
  </si>
  <si>
    <t>21130-0000-0001-0233-0000</t>
  </si>
  <si>
    <t>NAVARRO HERNANDEZ JOEL</t>
  </si>
  <si>
    <t>21130-0000-0001-0235-0000</t>
  </si>
  <si>
    <t>AXA PROYECTOS Y CONSTRUCCION, S.A DE C.V</t>
  </si>
  <si>
    <t>21130-0000-0001-0256-0000</t>
  </si>
  <si>
    <t>PROYECTO Y CONSTRUCCIONES MUÑOZ, S.A DE</t>
  </si>
  <si>
    <t>21130-0000-0001-0282-0000</t>
  </si>
  <si>
    <t>21130-0000-0001-0289-0000</t>
  </si>
  <si>
    <t>OSCAR GUILLERMO BAEZ RODRIGUEZ</t>
  </si>
  <si>
    <t>21130-0000-0001-0301-0000</t>
  </si>
  <si>
    <t>TRAZA ENTORNO S DE R.L. DE C.V.</t>
  </si>
  <si>
    <t>21130-0000-0001-0344-0000</t>
  </si>
  <si>
    <t>CACTUS TRAFFIC DE CHIHUAHUA, S.A DE C.V.</t>
  </si>
  <si>
    <t>21130-0000-0001-0353-0000</t>
  </si>
  <si>
    <t>ECOVO SOLAR SA DE CV</t>
  </si>
  <si>
    <t>21151-0000-0000-0000-0000</t>
  </si>
  <si>
    <t>TRANS INT Y ASIG AL SECTOR PUBLICO</t>
  </si>
  <si>
    <t>21171-0000-0001-0000-0000</t>
  </si>
  <si>
    <t>I S R HONORARIOS</t>
  </si>
  <si>
    <t>21171-0000-0002-0000-0000</t>
  </si>
  <si>
    <t>I S R ARRENDAMIENTOS</t>
  </si>
  <si>
    <t>21171-0000-0003-0000-0000</t>
  </si>
  <si>
    <t>I S R ASIMILADOS</t>
  </si>
  <si>
    <t>21171-0000-0004-0000-0000</t>
  </si>
  <si>
    <t>IMPUESTO CEDULAR HONORARIOS</t>
  </si>
  <si>
    <t>21171-0000-0006-0000-0000</t>
  </si>
  <si>
    <t>IMPUESTO CEDULAR ARRENDAMIENTO</t>
  </si>
  <si>
    <t>21172-0000-0001-0000-0000</t>
  </si>
  <si>
    <t>FONACOT</t>
  </si>
  <si>
    <t>21172-0000-0002-0000-0000</t>
  </si>
  <si>
    <t>CREDITOS INFONAVIT</t>
  </si>
  <si>
    <t>21172-0000-0003-0000-0000</t>
  </si>
  <si>
    <t>CUOTA OBRERO IMSS</t>
  </si>
  <si>
    <t>21172-0000-0005-0000-0000</t>
  </si>
  <si>
    <t>CUOTAS IMSS</t>
  </si>
  <si>
    <t>21175-0000-0001-0000-0000</t>
  </si>
  <si>
    <t>I.S.P.T. NOMINAS</t>
  </si>
  <si>
    <t>21175-0000-0002-0000-0000</t>
  </si>
  <si>
    <t>SUBSIDIO AL EMPLEO</t>
  </si>
  <si>
    <t>21175-0000-0003-0000-0000</t>
  </si>
  <si>
    <t>IMPUESTO CEDULAR NOMINA</t>
  </si>
  <si>
    <t>21179-0000-0002-0000-0000</t>
  </si>
  <si>
    <t>OPTICA FRANKLIN DESC</t>
  </si>
  <si>
    <t>21179-0000-0004-0000-0000</t>
  </si>
  <si>
    <t>DESC.CUOTAS SIND.X FALLECIMIENTO</t>
  </si>
  <si>
    <t>21179-0000-0005-0000-0000</t>
  </si>
  <si>
    <t>FAMSA IMPULSORA PROMO</t>
  </si>
  <si>
    <t>21179-0000-0006-0000-0000</t>
  </si>
  <si>
    <t>PAPELERIA DEL COECILL</t>
  </si>
  <si>
    <t>21179-0000-0013-0000-0000</t>
  </si>
  <si>
    <t>O.HIPOTECARIA D MEXIC</t>
  </si>
  <si>
    <t>21179-0000-0015-0000-0000</t>
  </si>
  <si>
    <t>CURSOS Y CAPACITACION</t>
  </si>
  <si>
    <t>21179-0000-0020-0000-0000</t>
  </si>
  <si>
    <t>SEG PROT. MUTUA SEG P</t>
  </si>
  <si>
    <t>21179-0000-0023-0000-0000</t>
  </si>
  <si>
    <t>PENSION ALIMENTICIA</t>
  </si>
  <si>
    <t>21179-0000-0024-0000-0000</t>
  </si>
  <si>
    <t>SEG. PROT. MUTUA SEG.</t>
  </si>
  <si>
    <t>21179-0000-0025-0000-0000</t>
  </si>
  <si>
    <t>PRESTAMOS VIVIENDA</t>
  </si>
  <si>
    <t>21179-0000-0026-0000-0000</t>
  </si>
  <si>
    <t>FID. PTAMOS. SIND. 20</t>
  </si>
  <si>
    <t>21179-0000-0033-0000-0000</t>
  </si>
  <si>
    <t>DESCUENTO PRESTA CAJA LIBERTAD</t>
  </si>
  <si>
    <t>21179-0000-0035-0000-0000</t>
  </si>
  <si>
    <t>SINDICATO 20 DE MAYO</t>
  </si>
  <si>
    <t>21179-0000-0037-0000-0000</t>
  </si>
  <si>
    <t>SIND OBRAS PUBLICAS (SEMANAL)</t>
  </si>
  <si>
    <t>21179-0000-0038-0000-0000</t>
  </si>
  <si>
    <t>S U T I C</t>
  </si>
  <si>
    <t>21179-0000-0043-0000-0000</t>
  </si>
  <si>
    <t>CONSUPAGO(PAGUITOS)</t>
  </si>
  <si>
    <t>21179-0000-0300-0000-0000</t>
  </si>
  <si>
    <t>RETENCION 0.2 % AL MILLAR</t>
  </si>
  <si>
    <t>21179-0000-0301-0000-0000</t>
  </si>
  <si>
    <t>RETENCION 0.5 % AL MILLAR DIVO</t>
  </si>
  <si>
    <t>21179-0000-0302-0000-0000</t>
  </si>
  <si>
    <t>RETENCION 1.0 % AL MILLAR</t>
  </si>
  <si>
    <t>21179-0000-0303-0000-0000</t>
  </si>
  <si>
    <t>RETENCION .5% C.N.E.C</t>
  </si>
  <si>
    <t>21179-0000-0304-0000-0000</t>
  </si>
  <si>
    <t>50% DE LA RET.1% OBRA</t>
  </si>
  <si>
    <t>21179-0000-0306-0000-0000</t>
  </si>
  <si>
    <t>DECO SEGUROS SA DE C</t>
  </si>
  <si>
    <t>21179-0000-0307-0000-0000</t>
  </si>
  <si>
    <t>METLIFE MEXICO, S.A.</t>
  </si>
  <si>
    <t>21179-0000-0309-0000-0000</t>
  </si>
  <si>
    <t>MUEBLERÍA HNOS. VELAZQUEZ</t>
  </si>
  <si>
    <t>21179-0000-0312-0000-0000</t>
  </si>
  <si>
    <t>DESC. NÓM SEGUROS EL POTOSÍ, S.A.</t>
  </si>
  <si>
    <t>21179-0000-0313-0000-0000</t>
  </si>
  <si>
    <t>DESC. NÓM PREVISIÓN FAMILIAR DEL BAJIO</t>
  </si>
  <si>
    <t>21179-0000-0319-0000-0000</t>
  </si>
  <si>
    <t>APORTACIÓN CAJA DE AHORRO</t>
  </si>
  <si>
    <t>21179-0000-0320-0000-0000</t>
  </si>
  <si>
    <t>PRÉSTAMO CAJA DE AHORRO</t>
  </si>
  <si>
    <t>21179-0000-0321-0000-0000</t>
  </si>
  <si>
    <t>ÓPTICA EL ANTEOJO VISIÓN</t>
  </si>
  <si>
    <t>21179-0000-0322-0000-0000</t>
  </si>
  <si>
    <t>CAJA ALIANZA LA MERCED</t>
  </si>
  <si>
    <t>21179-0000-0323-0000-0000</t>
  </si>
  <si>
    <t>FUNERARIA CEPEDA</t>
  </si>
  <si>
    <t>21179-0000-0324-0000-0000</t>
  </si>
  <si>
    <t>LEÓN AGRADECIDO, A.C.</t>
  </si>
  <si>
    <t>21179-0000-0325-0000-0000</t>
  </si>
  <si>
    <t>EDITORIAL MULTIMEDIA EDUCATIVA, S.A. DE</t>
  </si>
  <si>
    <t>21179-0000-0326-0000-0000</t>
  </si>
  <si>
    <t>ÓPTICAS LONDON (ARTURO VÁZQUEZ JIMÉNEZ)</t>
  </si>
  <si>
    <t>21179-0000-0330-0000-0000</t>
  </si>
  <si>
    <t>SEGUROS BANORTE SA DE CV</t>
  </si>
  <si>
    <t>21179-0000-0333-0000-0000</t>
  </si>
  <si>
    <t>DESCUENTO TELEFONÍA MÓVIL</t>
  </si>
  <si>
    <t>21199-0000-0002-0000-0000</t>
  </si>
  <si>
    <t>COOP. APOYO A ESCUELA</t>
  </si>
  <si>
    <t>21199-0000-0004-0000-0000</t>
  </si>
  <si>
    <t>APORT.OBRAS ALUMBRADO</t>
  </si>
  <si>
    <t>21199-0000-0021-0000-0000</t>
  </si>
  <si>
    <t>APORTACIONES PARA APO</t>
  </si>
  <si>
    <t>21199-0000-0026-0000-0000</t>
  </si>
  <si>
    <t>AUTOCONST. Y MEJOR DE</t>
  </si>
  <si>
    <t>21199-0000-0029-0000-0000</t>
  </si>
  <si>
    <t>CREDITOS A LA PALABRA</t>
  </si>
  <si>
    <t>21199-0000-0033-0000-0000</t>
  </si>
  <si>
    <t>RECAUD.TIANGUIS EX ES</t>
  </si>
  <si>
    <t>21199-0000-0035-0000-0000</t>
  </si>
  <si>
    <t>FORUM EDUCATIVO 2008</t>
  </si>
  <si>
    <t>21199-0000-0037-0000-0000</t>
  </si>
  <si>
    <t>OBRAS POR COOPERACION</t>
  </si>
  <si>
    <t>21199-0000-0067-0000-0000</t>
  </si>
  <si>
    <t>BORDERIA</t>
  </si>
  <si>
    <t>21199-0000-0070-0000-0000</t>
  </si>
  <si>
    <t>MULTAS VERIFICACION VEHICULAR</t>
  </si>
  <si>
    <t>21199-0000-0107-0000-0000</t>
  </si>
  <si>
    <t>REHABILITACION DE CAM</t>
  </si>
  <si>
    <t>21199-0000-0108-0000-0000</t>
  </si>
  <si>
    <t>PROYECTOS AGROPECUARI</t>
  </si>
  <si>
    <t>21199-0000-0124-0000-0000</t>
  </si>
  <si>
    <t>RECUPERACION OBRAS VA</t>
  </si>
  <si>
    <t>21199-0000-0128-0000-0000</t>
  </si>
  <si>
    <t>APOYOS MASECA</t>
  </si>
  <si>
    <t>21199-0000-0138-0000-0000</t>
  </si>
  <si>
    <t>REIMPRESION RECIBOS</t>
  </si>
  <si>
    <t>21199-0000-0141-0000-0000</t>
  </si>
  <si>
    <t>DEPOSITOS POR IDENTIFICAR</t>
  </si>
  <si>
    <t>21199-0000-0165-0000-0000</t>
  </si>
  <si>
    <t>ANTICIPO SOL DE GASTOS A COMP Y VIÁTICOS</t>
  </si>
  <si>
    <t>21199-0000-0166-0000-0000</t>
  </si>
  <si>
    <t>VARIOS UNICA OCASION</t>
  </si>
  <si>
    <t>21199-0000-0167-0000-0000</t>
  </si>
  <si>
    <t>LIQUIDACIONES LABORALES</t>
  </si>
  <si>
    <t>21199-0000-0168-0000-0000</t>
  </si>
  <si>
    <t>REPOSICIÓN DE FONDOS REVOLVENTES</t>
  </si>
  <si>
    <t>21199-0000-0171-0000-0000</t>
  </si>
  <si>
    <t>DONATIVOS A INSTITUCIONES NO LUCRATIVAS</t>
  </si>
  <si>
    <t>21199-0000-0172-0000-0000</t>
  </si>
  <si>
    <t>APORTACIONES SUMINISTRO DE AGUA POTABLE</t>
  </si>
  <si>
    <t>21199-0000-0175-0000-0000</t>
  </si>
  <si>
    <t>PROGRAMA 3X1 MIGRANTES 2015</t>
  </si>
  <si>
    <t>21199-0000-0176-0000-0000</t>
  </si>
  <si>
    <t>PROGRAMA 3X1 MIGRANTES 2014 SOCIAL</t>
  </si>
  <si>
    <t>21199-0000-0181-0000-0000</t>
  </si>
  <si>
    <t>INSC DIPLOMADO HABILIDADES EDUCATIVAS</t>
  </si>
  <si>
    <t>21199-0000-0183-0000-0000</t>
  </si>
  <si>
    <t>PROGRAMA 3X1 MIGRANTES 2016 OBRAS PAVIM</t>
  </si>
  <si>
    <t>21199-0000-0184-0000-0000</t>
  </si>
  <si>
    <t>PROGRAMA 3X1 MIGRANTES 2016 CAL SOL RUR</t>
  </si>
  <si>
    <t>21199-0000-0185-0000-0000</t>
  </si>
  <si>
    <t>PROGRAMA 3X1 MIGRANTES 2016 CAL SOL URB</t>
  </si>
  <si>
    <t>TOTAL_2110</t>
  </si>
  <si>
    <t>2120   DOCUMENTOS POR PAGAR A CORTO PLAZO</t>
  </si>
  <si>
    <t>TOTAL_2120</t>
  </si>
  <si>
    <t>Cta0113</t>
  </si>
  <si>
    <t>2160    FONDOS Y BIENES DE TERCEROS EN GARANTÍA Y/O ADMINISTRACION A CORTO PLAZO</t>
  </si>
  <si>
    <t>NOTA:         ESF-13</t>
  </si>
  <si>
    <t>NATURALEZA</t>
  </si>
  <si>
    <t>21610-0000-0002-0000-0000</t>
  </si>
  <si>
    <t>PROFESIONALES EN MANTTO Y LIMPIEZA,SA CV</t>
  </si>
  <si>
    <t>TOTAL_2160</t>
  </si>
  <si>
    <t>2250    FONDOS Y BIENES DE TERCEROS EN GARANTÍA Y/O ADMINISTRACION A LARGO PLAZO</t>
  </si>
  <si>
    <t>TOTAL_2250</t>
  </si>
  <si>
    <t>2159    OTROS PASIVOS DIFERIDOS A CORTO PLAZO</t>
  </si>
  <si>
    <t>NOTA:         ESF-14</t>
  </si>
  <si>
    <t>21590-0000-0002-0000-0000</t>
  </si>
  <si>
    <t>SECRETARÍA DE FINANZAS Y ADMINISTRACIÓN</t>
  </si>
  <si>
    <t>ESTATAL</t>
  </si>
  <si>
    <t>PAGO POR LA CANTIDAD DE $3,462,791.66</t>
  </si>
  <si>
    <t>TOTAL_2159</t>
  </si>
  <si>
    <t>2199    OTROS PASIVOS CIRCULANTES</t>
  </si>
  <si>
    <t>NOTA:     ESF-14</t>
  </si>
  <si>
    <t>TOTAL_2199</t>
  </si>
  <si>
    <t>2240    PASIVO DIFERIDO A LARGO PLAZO</t>
  </si>
  <si>
    <t>22490-0000-0001-0000-0000</t>
  </si>
  <si>
    <t>SALDO DE PASIVO DIFERIDO POR ADQUISICIÓN DE PATRULLAS</t>
  </si>
  <si>
    <t>TOTAL_2240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</si>
  <si>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</si>
  <si>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2130  Y  2230   DEUDA PUBLICA</t>
  </si>
  <si>
    <t>NOTA:   ESF-15</t>
  </si>
  <si>
    <t>Estado Analítico de la Deuda y Otros Pasivos</t>
  </si>
  <si>
    <t>Financiamiento Contratado</t>
  </si>
  <si>
    <t>Finan. Dispuesto</t>
  </si>
  <si>
    <t>Capital Amortizado</t>
  </si>
  <si>
    <t>Índice</t>
  </si>
  <si>
    <t>Destino del Crédito</t>
  </si>
  <si>
    <t>Acreedor</t>
  </si>
  <si>
    <t>Núm. Contrato de Crédito</t>
  </si>
  <si>
    <t>Clase del Título</t>
  </si>
  <si>
    <t>En UDIS</t>
  </si>
  <si>
    <t>En Pesos</t>
  </si>
  <si>
    <t>Saldo en Pesos</t>
  </si>
  <si>
    <t>Tasa de  Interés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</si>
  <si>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</si>
  <si>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</si>
  <si>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</si>
  <si>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</si>
  <si>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</si>
  <si>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</si>
  <si>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</si>
  <si>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</si>
  <si>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</si>
  <si>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</si>
  <si>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</si>
  <si>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</si>
  <si>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</si>
  <si>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</si>
  <si>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</si>
  <si>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Refinanciamiento</t>
  </si>
  <si>
    <t>Banamex</t>
  </si>
  <si>
    <t>S/N</t>
  </si>
  <si>
    <t>Pagarés</t>
  </si>
  <si>
    <t>TIIE + .70</t>
  </si>
  <si>
    <t>33/180</t>
  </si>
  <si>
    <t>3/12</t>
  </si>
  <si>
    <t>249/14</t>
  </si>
  <si>
    <t>12 MESES</t>
  </si>
  <si>
    <t>S/A</t>
  </si>
  <si>
    <t xml:space="preserve">Part. Federales </t>
  </si>
  <si>
    <t>Credito Bancario</t>
  </si>
  <si>
    <t>Financiamiento</t>
  </si>
  <si>
    <t>Obra Pública Productiva</t>
  </si>
  <si>
    <t xml:space="preserve">Banobras </t>
  </si>
  <si>
    <t>TIIE + .94</t>
  </si>
  <si>
    <t>32/240</t>
  </si>
  <si>
    <t>248/14</t>
  </si>
  <si>
    <t xml:space="preserve">24 MESES </t>
  </si>
  <si>
    <t>Contrato nuevo</t>
  </si>
  <si>
    <t>Banorte</t>
  </si>
  <si>
    <t>TIIE + .68</t>
  </si>
  <si>
    <t>31/240</t>
  </si>
  <si>
    <t>250/14</t>
  </si>
  <si>
    <t>TOTAL CREDITOS</t>
  </si>
  <si>
    <t>INFORMACION CONTABLE</t>
  </si>
  <si>
    <t>4100  INGRESOS DE GESTIÓN</t>
  </si>
  <si>
    <t>NOTA:   EA-01</t>
  </si>
  <si>
    <t>41110-1100-0001-0001-0000</t>
  </si>
  <si>
    <t>JUEGOS Y APUESTAS PERMITIDAS</t>
  </si>
  <si>
    <t>41110-1100-0001-0002-0000</t>
  </si>
  <si>
    <t>DIVERSIONES Y ESPECTACULOS PUBLICOS</t>
  </si>
  <si>
    <t>41110-1100-0001-0003-0000</t>
  </si>
  <si>
    <t>RIFAS SORTEOS LOTERIAS Y CONCURSOS</t>
  </si>
  <si>
    <t>41120-1200-0001-0051-0000</t>
  </si>
  <si>
    <t>PREDIAL</t>
  </si>
  <si>
    <t>El impuesto predial consiste en las prestaciones en dinero que fija la Ley con carácter general y obligatorio, a cargo de personas físicas y morales que sean propietarias o poseedoras de inmuebles por cualquier título.</t>
  </si>
  <si>
    <t>41120-1200-0001-0052-0000</t>
  </si>
  <si>
    <t>ADQUISICIÓN DE BIENES INMUEBLES</t>
  </si>
  <si>
    <t>41120-1200-0001-0053-0000</t>
  </si>
  <si>
    <t>DIVISION Y LOTIFICACION DE INMUEBLES</t>
  </si>
  <si>
    <t>41120-1200-0001-0054-0000</t>
  </si>
  <si>
    <t>FRACCIONAMIENTO</t>
  </si>
  <si>
    <t>41130-1300-0001-0101-0000</t>
  </si>
  <si>
    <t>EXP D BANCO D MARMOL ARENA GRAVA Y SIMI</t>
  </si>
  <si>
    <t>41150-1500-0001-0201-0000</t>
  </si>
  <si>
    <t>IMPUESTOS SOBRE NOMINAS Y ASIMILABLES</t>
  </si>
  <si>
    <t>41160-1600-0001-0251-0000</t>
  </si>
  <si>
    <t>IMPUESTOS ECOLOGICOS</t>
  </si>
  <si>
    <t>41170-1700-0001-0303-0000</t>
  </si>
  <si>
    <t>GTOS DE EJECU JUEGOS APUESTAS PERMITIDAS</t>
  </si>
  <si>
    <t>41170-1700-0001-0304-0000</t>
  </si>
  <si>
    <t>RECARGOS POR JUEGO Y APUESTA PERMITIDAS</t>
  </si>
  <si>
    <t>41170-1700-0001-0305-0000</t>
  </si>
  <si>
    <t>MULTAS JUEGOS Y APUESTAS PERMITIDAS</t>
  </si>
  <si>
    <t>41170-1700-0001-0307-0000</t>
  </si>
  <si>
    <t>RECARGOS IMP D DIV Y ESPECTACULOS PUB</t>
  </si>
  <si>
    <t>41170-1700-0001-0308-0000</t>
  </si>
  <si>
    <t>GASTOS DE EJECUCION DE IMPUESTO PREDIAL</t>
  </si>
  <si>
    <t>41170-1700-0001-0309-0000</t>
  </si>
  <si>
    <t>RECARGOS DE IMPUESTO PREDIAL</t>
  </si>
  <si>
    <t>41170-1700-0001-0310-0000</t>
  </si>
  <si>
    <t>MULTAS DE IMPUESTO PREDIAL</t>
  </si>
  <si>
    <t>41170-1700-0001-0311-0000</t>
  </si>
  <si>
    <t>REZAGO DE IMPUESTO PREDIAL</t>
  </si>
  <si>
    <t>41170-1700-0001-0312-0000</t>
  </si>
  <si>
    <t>GASTOS DE EJECUCIÓN ADQUISICIÓN DE BIENE</t>
  </si>
  <si>
    <t>41170-1700-0001-0313-0000</t>
  </si>
  <si>
    <t>RECARGOS DE ADQUISICIÓN DE BIENES INMUEB</t>
  </si>
  <si>
    <t>41170-1700-0001-0314-0000</t>
  </si>
  <si>
    <t>MULTAS DE ADQUISICIÓN DE BIENES INMUEBLE</t>
  </si>
  <si>
    <t>41170-1700-0001-0316-0000</t>
  </si>
  <si>
    <t>RECAR DE DIV/LOTIFICACION INMUEBLES</t>
  </si>
  <si>
    <t>41170-1700-0001-0318-0000</t>
  </si>
  <si>
    <t>GASTOS POR REMATE DE IMPUESTOS</t>
  </si>
  <si>
    <t>41310-3100-0001-0701-0000</t>
  </si>
  <si>
    <t>POR EJECUCION DE OBRAS PUBLICAS</t>
  </si>
  <si>
    <t>41310-3100-0001-0702-0000</t>
  </si>
  <si>
    <t>RECUPERACIÓN CREDITOS FIDOC</t>
  </si>
  <si>
    <t>41310-3100-0001-0703-0000</t>
  </si>
  <si>
    <t>POR EL SERVICIO DE ALUMBRADO PUBLICO</t>
  </si>
  <si>
    <t>41310-3100-0001-0713-0000</t>
  </si>
  <si>
    <t>POR EJECUCIÓN OBRAS PÚBLICAS (FIDOC)</t>
  </si>
  <si>
    <t>41310-3100-0001-0714-0000</t>
  </si>
  <si>
    <t>APORT.OBRAS ALUMBRADO VAR.COL.</t>
  </si>
  <si>
    <t>41410-4100-0001-0800-0000</t>
  </si>
  <si>
    <t>USO ESTACIONES DE TRANSFERENCIA</t>
  </si>
  <si>
    <t>41410-4100-0001-0802-0000</t>
  </si>
  <si>
    <t>SANITARIOS EN LOS MERCADOS</t>
  </si>
  <si>
    <t>41430-4300-0001-0901-0000</t>
  </si>
  <si>
    <t>SERVICIOS ESPECIALES DE LIMPIA</t>
  </si>
  <si>
    <t>41430-4300-0001-0902-0000</t>
  </si>
  <si>
    <t>SERVICIOS DE PANTEONES</t>
  </si>
  <si>
    <t>41430-4300-0001-0903-0000</t>
  </si>
  <si>
    <t>SERVICIOS DE RASTRO</t>
  </si>
  <si>
    <t>41430-4300-0001-0904-0000</t>
  </si>
  <si>
    <t>SERVICIOS EXTRAORDINARIOS DE POLICIA</t>
  </si>
  <si>
    <t>41430-4300-0001-0905-0000</t>
  </si>
  <si>
    <t>SERV. SEGURIDAD PUBLICA POLICIA BARRIO</t>
  </si>
  <si>
    <t>41430-4300-0001-0907-0000</t>
  </si>
  <si>
    <t>SERVICIOS DE TRANSPORTE PUBLICO URBANO Y</t>
  </si>
  <si>
    <t>41430-4300-0001-0908-0000</t>
  </si>
  <si>
    <t>SERVICIOS DE TRANSPORTE PUBLICO MODIF. H</t>
  </si>
  <si>
    <t>41430-4300-0001-0909-0000</t>
  </si>
  <si>
    <t>SERVICIOS DE TRANSPORTE PUBLICO PERMISOS</t>
  </si>
  <si>
    <t>41430-4300-0001-0910-0000</t>
  </si>
  <si>
    <t>SERVICIOS EXTRAORDINARIOS DE TRANSITO</t>
  </si>
  <si>
    <t>41430-4300-0001-0911-0000</t>
  </si>
  <si>
    <t>ESTACIONAMIENTO FUNDADORES</t>
  </si>
  <si>
    <t>41430-4300-0001-0912-0000</t>
  </si>
  <si>
    <t>ESTACIONAMIENTO MARIANO ESCOBEDO</t>
  </si>
  <si>
    <t>41430-4300-0001-0913-0000</t>
  </si>
  <si>
    <t>ESTACIONAMIENTO JUAREZ</t>
  </si>
  <si>
    <t>41430-4300-0001-0914-0000</t>
  </si>
  <si>
    <t>ESTACIONAMIENTO TLACUACHE</t>
  </si>
  <si>
    <t>41430-4300-0001-0915-0000</t>
  </si>
  <si>
    <t>ESTACIONAMIENTO ALDAMA</t>
  </si>
  <si>
    <t>41430-4300-0001-0917-0000</t>
  </si>
  <si>
    <t>PENSION ESTACIONAMIENTO FUNDADORES</t>
  </si>
  <si>
    <t>41430-4300-0001-0918-0000</t>
  </si>
  <si>
    <t>PENSION ESTACIONAMIENTO MARIANO ESCOBEDO</t>
  </si>
  <si>
    <t>41430-4300-0001-0920-0000</t>
  </si>
  <si>
    <t>EXAMENES MEDICOS</t>
  </si>
  <si>
    <t>41430-4300-0001-0921-0000</t>
  </si>
  <si>
    <t>SERVICIOS CENTRO ANTIRRABICO</t>
  </si>
  <si>
    <t>41430-4300-0001-0922-0000</t>
  </si>
  <si>
    <t>CONSULTA DENTAL SALUD MPAL.</t>
  </si>
  <si>
    <t>41430-4300-0001-0924-0000</t>
  </si>
  <si>
    <t>DICTÁMENES DE PROTECCION CIVIL</t>
  </si>
  <si>
    <t>41430-4300-0001-0925-0000</t>
  </si>
  <si>
    <t>SIMULACROS PROTECCION CIVIL</t>
  </si>
  <si>
    <t>41430-4300-0001-0926-0000</t>
  </si>
  <si>
    <t>SERVICIOS EXTRAORDINARIOS DE PROTECCION</t>
  </si>
  <si>
    <t>41430-4300-0001-0927-0000</t>
  </si>
  <si>
    <t>ALINEAMIENTO Y NUMERO OFICIAL</t>
  </si>
  <si>
    <t>41430-4300-0001-0928-0000</t>
  </si>
  <si>
    <t>ALINEAMIENTO Y NUMERO OFICIAL PREDIOS MA</t>
  </si>
  <si>
    <t>41430-4300-0001-0929-0000</t>
  </si>
  <si>
    <t>INSTALACION DE TERRAZAS MOVILES</t>
  </si>
  <si>
    <t>41430-4300-0001-0930-0000</t>
  </si>
  <si>
    <t>CONSTRUCCIONES Y URBANIZACIONES</t>
  </si>
  <si>
    <t>41430-4300-0001-0934-0000</t>
  </si>
  <si>
    <t>LICENCIA DE USO DE SUELO</t>
  </si>
  <si>
    <t>41430-4300-0001-0935-0000</t>
  </si>
  <si>
    <t>CERTIFICACIÓN DE NUMERO OFICIAL</t>
  </si>
  <si>
    <t>41430-4300-0001-0936-0000</t>
  </si>
  <si>
    <t>CERTIFICACION DE TERMINACION DE OBRA</t>
  </si>
  <si>
    <t>41430-4300-0001-0937-0000</t>
  </si>
  <si>
    <t>DICTAMEN DE FACTIBILIDAD PARA DIVIDIR O</t>
  </si>
  <si>
    <t>41430-4300-0001-0939-0000</t>
  </si>
  <si>
    <t>LICENCIA CONSTRUCCION EN LA VIA PUBLICA</t>
  </si>
  <si>
    <t>41430-4300-0001-0940-0000</t>
  </si>
  <si>
    <t>41430-4300-0001-0941-0000</t>
  </si>
  <si>
    <t>AVALUOS DE INMUEBLES</t>
  </si>
  <si>
    <t>41430-4300-0001-0943-0000</t>
  </si>
  <si>
    <t>FOLIO GENERADO EN LA REVISION DE AVALUO</t>
  </si>
  <si>
    <t>41430-4300-0001-0944-0000</t>
  </si>
  <si>
    <t>LICENCIA DE FACTIBILIDAD DE USOS DE SUEL</t>
  </si>
  <si>
    <t>41430-4300-0001-0945-0000</t>
  </si>
  <si>
    <t>REVISION DE PROYECTOS DE FRACCIONAMIENTO</t>
  </si>
  <si>
    <t>41430-4300-0001-0946-0000</t>
  </si>
  <si>
    <t>AUTORIZACION DE TRAZA</t>
  </si>
  <si>
    <t>41430-4300-0001-0947-0000</t>
  </si>
  <si>
    <t>REVISION DE PROYECTOS EJECUTIVOS</t>
  </si>
  <si>
    <t>41430-4300-0001-0948-0000</t>
  </si>
  <si>
    <t>POR AUTORIZACION DE SECCIONAMIENTO, MODI</t>
  </si>
  <si>
    <t>41430-4300-0001-0949-0000</t>
  </si>
  <si>
    <t>POR SUPERVISION DE OBRA</t>
  </si>
  <si>
    <t>41430-4300-0001-0950-0000</t>
  </si>
  <si>
    <t>LICENCIA PARA EL ESTABLECIMIENTO DE ANUN</t>
  </si>
  <si>
    <t>41430-4300-0001-0954-0000</t>
  </si>
  <si>
    <t>ANUNCIOS COLOCADOS EN VEHICULOS DE SERVI</t>
  </si>
  <si>
    <t>41430-4300-0001-0955-0000</t>
  </si>
  <si>
    <t>POR DIFUSION FONETICA DE PUBLICIDAD EN V</t>
  </si>
  <si>
    <t>41430-4300-0001-0956-0000</t>
  </si>
  <si>
    <t>PERMISO EVENTUAL PARA LA VENTA DE BEBIDA</t>
  </si>
  <si>
    <t>41430-4300-0001-0958-0000</t>
  </si>
  <si>
    <t>SERVICIO MATERIA ECOLÓGICA</t>
  </si>
  <si>
    <t>41430-4300-0001-0960-0000</t>
  </si>
  <si>
    <t>LICENCIA AMBIENTAL DE FUNCIONAMIENTO Y C</t>
  </si>
  <si>
    <t>41430-4300-0001-0961-0000</t>
  </si>
  <si>
    <t>PERMISO DE PODA Y TRASPLANTE DE ARBOLES</t>
  </si>
  <si>
    <t>41430-4300-0001-0962-0000</t>
  </si>
  <si>
    <t>PERMISO DE TALA URBANA DE ARBOLES</t>
  </si>
  <si>
    <t>41430-4300-0001-0963-0000</t>
  </si>
  <si>
    <t>CONSTANCIAS DE INSCRIPCION O NO INSCRIPC</t>
  </si>
  <si>
    <t>41430-4300-0001-0964-0000</t>
  </si>
  <si>
    <t>CONSTANCIAS DE EXISTENCIA O NO EXISTENCI</t>
  </si>
  <si>
    <t>41430-4300-0001-0965-0000</t>
  </si>
  <si>
    <t>CONSTANCIA DE NO ADEUDO DE OBRAS POR COO</t>
  </si>
  <si>
    <t>41430-4300-0001-0966-0000</t>
  </si>
  <si>
    <t>CERTIFICACIONES</t>
  </si>
  <si>
    <t>41430-4300-0001-0968-0000</t>
  </si>
  <si>
    <t>CONSTANCIAS EXPEDIDAS POR LAS DEPENDENCI</t>
  </si>
  <si>
    <t>41430-4300-0001-0969-0000</t>
  </si>
  <si>
    <t>EXPEDICION DE CONSTANCIA DE NO INFRACCIÒ</t>
  </si>
  <si>
    <t>41430-4300-0001-0970-0000</t>
  </si>
  <si>
    <t>CERTIFICACION DE REQUISITOS A EMPRESAS D</t>
  </si>
  <si>
    <t>41430-4300-0001-0971-0000</t>
  </si>
  <si>
    <t>SERVICIOS EN MATERIA DE ACCESO A LA INFO</t>
  </si>
  <si>
    <t>41430-4300-0001-0972-0000</t>
  </si>
  <si>
    <t>SERVICIO DE ALUMBRADO</t>
  </si>
  <si>
    <t>41430-4300-0001-0975-0000</t>
  </si>
  <si>
    <t>CERTIFICACIÓN DE TRAMITES PADRON INMOBI</t>
  </si>
  <si>
    <t>41430-4300-0001-0976-0000</t>
  </si>
  <si>
    <t>SERVICIO EXTRAORDINARIO PERSONAL APOYO I</t>
  </si>
  <si>
    <t>41430-4300-0001-0978-0000</t>
  </si>
  <si>
    <t>SERVICIOS DE PIPAS MUNICIPALES</t>
  </si>
  <si>
    <t>41430-4300-0001-0986-0000</t>
  </si>
  <si>
    <t>PERMISO PARA LA PREST DE SERV RELAT A LA</t>
  </si>
  <si>
    <t>41430-4300-0001-0987-0000</t>
  </si>
  <si>
    <t>PERMISO PARA LA PREST DEL SERV. DE LIMPI</t>
  </si>
  <si>
    <t>41430-4300-0001-1004-0000</t>
  </si>
  <si>
    <t>PUS SARE</t>
  </si>
  <si>
    <t>41440-4500-0001-1103-0000</t>
  </si>
  <si>
    <t>RECARGOS PENSION ESTACIONAMIENTO</t>
  </si>
  <si>
    <t>41440-4500-0001-1104-0000</t>
  </si>
  <si>
    <t>RECARGOS POLICIA AUXILIAR</t>
  </si>
  <si>
    <t>41440-4500-0001-1107-0000</t>
  </si>
  <si>
    <t>RECARGOS DE ALUMBRADO PÚBLICO</t>
  </si>
  <si>
    <t>41440-4500-0001-1116-0000</t>
  </si>
  <si>
    <t>ACTUALI MULTAS INFRAC.TRÁNSITO ESTAT 10%</t>
  </si>
  <si>
    <t>41440-4500-0001-1117-0000</t>
  </si>
  <si>
    <t>ACTUALI MULTAS INFRAC.TRÁNSITO ESTAT 90%</t>
  </si>
  <si>
    <t>41490-4400-0001-1151-0000</t>
  </si>
  <si>
    <t>OTROS DERECHOS</t>
  </si>
  <si>
    <t>41590-5100-0004-1351-0000</t>
  </si>
  <si>
    <t>VENTA DE FORMAS VALORADAS DESARR URBANO</t>
  </si>
  <si>
    <t>41590-5100-0004-1352-0000</t>
  </si>
  <si>
    <t>VENTA DE FORMA PERMISOS DE FISCALIZACION</t>
  </si>
  <si>
    <t>41590-5100-0004-1353-0000</t>
  </si>
  <si>
    <t>VTA DE FORMAS VALORADAS DE IMP INMOBILI</t>
  </si>
  <si>
    <t>41590-5100-0004-1356-0000</t>
  </si>
  <si>
    <t>INSCRIP AL PADRON MUN D PROVEEDORES</t>
  </si>
  <si>
    <t>41590-5100-0004-1357-0000</t>
  </si>
  <si>
    <t>INSCRIP AL PADRON MUN DE CONTRATISTAS</t>
  </si>
  <si>
    <t>41590-5100-0004-1358-0000</t>
  </si>
  <si>
    <t>INSCRIPCION AL PADRON MUNICIPAL DE DESAR</t>
  </si>
  <si>
    <t>41590-5100-0004-1360-0000</t>
  </si>
  <si>
    <t>VENTA DE BASES PARA LICITACION POR OBRA</t>
  </si>
  <si>
    <t>41590-5100-0004-1361-0000</t>
  </si>
  <si>
    <t>VENTA DE BASES PARA LICITACION DE ADQUIS</t>
  </si>
  <si>
    <t>41590-5100-0004-1364-0000</t>
  </si>
  <si>
    <t>ARRENDAMIENTO DE PROPIEDADES MUNICIPALES</t>
  </si>
  <si>
    <t>41590-5100-0004-1367-0000</t>
  </si>
  <si>
    <t>REPOSICION O EXTRAVIO DE TARJETAS PARA E</t>
  </si>
  <si>
    <t>41590-5100-0004-1368-0000</t>
  </si>
  <si>
    <t>POR ACCESO A SANITARIOS PLAZA EXPIATORIO</t>
  </si>
  <si>
    <t>41590-5100-0004-1369-0000</t>
  </si>
  <si>
    <t>POR ACCESO A SANITARIOS JARDIN SAN JUAN</t>
  </si>
  <si>
    <t>41590-5100-0004-1370-0000</t>
  </si>
  <si>
    <t>POR SERVICIOS DE MENSAJERIA</t>
  </si>
  <si>
    <t>41590-5100-0004-1371-0000</t>
  </si>
  <si>
    <t>PERMISO PARA LA PRESENTACION DE ESPECTAC</t>
  </si>
  <si>
    <t>41590-5100-0004-1372-0000</t>
  </si>
  <si>
    <t>POR CADA HORA DE AMPLIACION DE HORARIO</t>
  </si>
  <si>
    <t>41590-5100-0004-1373-0000</t>
  </si>
  <si>
    <t>PERMISOS PARA LA CELEBRACION DE EVENTOS</t>
  </si>
  <si>
    <t>41590-5100-0004-1374-0000</t>
  </si>
  <si>
    <t>PERMISO PARA LA INSTALACION Y FUNCIONAMI</t>
  </si>
  <si>
    <t>41590-5100-0004-1375-0000</t>
  </si>
  <si>
    <t>POR SERVICIOS DE GRUA MUNICIPAL</t>
  </si>
  <si>
    <t>41590-5100-0004-1376-0000</t>
  </si>
  <si>
    <t>POR SERVICIOS DE PENSION MUNICIPAL</t>
  </si>
  <si>
    <t>41590-5100-0004-1377-0000</t>
  </si>
  <si>
    <t>OCUPACION Y USO DE LA VIA PUBLICA DE COM</t>
  </si>
  <si>
    <t>41590-5100-0004-1378-0000</t>
  </si>
  <si>
    <t>CEDULA DE EMPADRONAMIENTO</t>
  </si>
  <si>
    <t>41590-5100-0004-1379-0000</t>
  </si>
  <si>
    <t>PERMISOS DE LAS FESTIVIDADES</t>
  </si>
  <si>
    <t>41590-5100-0004-1381-0000</t>
  </si>
  <si>
    <t>POR LA AUTORIZACION PARA EL FUNCIONAMIEN</t>
  </si>
  <si>
    <t>41590-5100-0004-1390-0000</t>
  </si>
  <si>
    <t>TALAS DE ARBOLES Y TRASPLANTES</t>
  </si>
  <si>
    <t>41590-5100-0004-1394-0000</t>
  </si>
  <si>
    <t>RENTA DE PALAPAS VIVERO MUNICIPAL</t>
  </si>
  <si>
    <t>41590-5100-0004-1401-0000</t>
  </si>
  <si>
    <t>CONVENIO USO VIA PUBLICA</t>
  </si>
  <si>
    <t>41590-5100-0004-1403-0000</t>
  </si>
  <si>
    <t>TRAMITE DE PASAPORTES</t>
  </si>
  <si>
    <t>41590-5100-0004-1404-0000</t>
  </si>
  <si>
    <t>COPIAS Y REPOSICIÓN DE DOCTOS.</t>
  </si>
  <si>
    <t>41590-5100-0004-1405-0000</t>
  </si>
  <si>
    <t>OTROS PRODUCTOS</t>
  </si>
  <si>
    <t>41590-5100-0004-1407-0000</t>
  </si>
  <si>
    <t>INTERESES POR INVERSIONES</t>
  </si>
  <si>
    <t>41590-5100-0004-1408-0000</t>
  </si>
  <si>
    <t>FORUM EDUCATIVO VOCACIONAL</t>
  </si>
  <si>
    <t>41590-5100-0004-1410-0000</t>
  </si>
  <si>
    <t>IMPRESION DE PLANOS</t>
  </si>
  <si>
    <t>41590-5100-0004-1411-0000</t>
  </si>
  <si>
    <t>INSTALACIÓN DE REDUCTORES DE VELOCIDAD</t>
  </si>
  <si>
    <t>41590-5100-0004-1413-0000</t>
  </si>
  <si>
    <t>REFRENDO A DIFERENTES PADRONES MUNICIPAL</t>
  </si>
  <si>
    <t>41590-5100-0004-1415-0000</t>
  </si>
  <si>
    <t>INSCRIPCIÓN PADRÓN PERITOS Y AUXILIARES</t>
  </si>
  <si>
    <t>41590-5100-0004-1419-0000</t>
  </si>
  <si>
    <t>USO INSTALA PLAZA CIUD PRÁXEDIS GUERRERO</t>
  </si>
  <si>
    <t>41590-5100-0004-1420-0000</t>
  </si>
  <si>
    <t>USO INSTALA PLAZA CIUD GRISELDA ÁLVAREZ</t>
  </si>
  <si>
    <t>41610-6100-0001-1502-0000</t>
  </si>
  <si>
    <t>VERIFICACIÓN DE REFRENDO DE MOTOCICLETA</t>
  </si>
  <si>
    <t>41620-6100-0002-1551-0000</t>
  </si>
  <si>
    <t>41620-6100-0002-1552-0000</t>
  </si>
  <si>
    <t>41620-6100-0002-1554-0000</t>
  </si>
  <si>
    <t>MULTAS ASEO PUBLICO (PAE)</t>
  </si>
  <si>
    <t>41620-6100-0002-1555-0000</t>
  </si>
  <si>
    <t>MULTAS DE POLICIA DELEGACION NORTE</t>
  </si>
  <si>
    <t>41620-6100-0002-1556-0000</t>
  </si>
  <si>
    <t>MULTAS POLICIA DELEGACION ORIENTE</t>
  </si>
  <si>
    <t>41620-6100-0002-1557-0000</t>
  </si>
  <si>
    <t>MULTAS POLICIA DELEGACION PONIENTE</t>
  </si>
  <si>
    <t>41620-6100-0002-1558-0000</t>
  </si>
  <si>
    <t>MULTA DE POLICIA (PAE)</t>
  </si>
  <si>
    <t>41620-6100-0002-1559-0000</t>
  </si>
  <si>
    <t>MULTAS INFRAC. TRÁNSITO ESTATAL 10%</t>
  </si>
  <si>
    <t>41620-6100-0002-1560-0000</t>
  </si>
  <si>
    <t>MULTAS DE TRANSITO MUNICIPAL</t>
  </si>
  <si>
    <t>41620-6100-0002-1561-0000</t>
  </si>
  <si>
    <t>MULTAS DE TRANSITO (PAE)</t>
  </si>
  <si>
    <t>41620-6100-0002-1565-0000</t>
  </si>
  <si>
    <t>MULTAS DE DESARROLLO URBANO (PAE)</t>
  </si>
  <si>
    <t>41620-6100-0002-1566-0000</t>
  </si>
  <si>
    <t>MULTAS FISCALIZACION</t>
  </si>
  <si>
    <t>41620-6100-0002-1567-0000</t>
  </si>
  <si>
    <t>MULTAS FISCALIZACION (PAE)</t>
  </si>
  <si>
    <t>41620-6100-0002-1570-0000</t>
  </si>
  <si>
    <t>MULTAS DE VERIFICACION URBANA</t>
  </si>
  <si>
    <t>41620-6100-0002-1571-0000</t>
  </si>
  <si>
    <t>MULTAS DE VERIFICACION URBANA (PAE)</t>
  </si>
  <si>
    <t>41620-6100-0002-1572-0000</t>
  </si>
  <si>
    <t>MULTAS MEJORAMIENTO AMBIENTAL</t>
  </si>
  <si>
    <t>41620-6100-0002-1573-0000</t>
  </si>
  <si>
    <t>MULTA MEJORAMIENTO AMBIENTAL (PAE)</t>
  </si>
  <si>
    <t>41620-6100-0002-1574-0000</t>
  </si>
  <si>
    <t>MULTAS DE MERCADOS</t>
  </si>
  <si>
    <t>41620-6100-0002-1580-0000</t>
  </si>
  <si>
    <t>MULTA TRANSPORTE GOB DEL ESTADO (PAE)</t>
  </si>
  <si>
    <t>41620-6100-0002-1581-0000</t>
  </si>
  <si>
    <t>41620-6100-0002-1583-0000</t>
  </si>
  <si>
    <t>MULTAS FEDERALES</t>
  </si>
  <si>
    <t>41620-6100-0002-1584-0000</t>
  </si>
  <si>
    <t>GASTOS DE EJECUCION</t>
  </si>
  <si>
    <t>41620-6100-0002-1585-0000</t>
  </si>
  <si>
    <t>GASTOS EJECUCION MULTA POLICIA</t>
  </si>
  <si>
    <t>41620-6100-0002-1586-0000</t>
  </si>
  <si>
    <t>GASTOS EJECUCION MULTAS TRANSITO</t>
  </si>
  <si>
    <t>41620-6100-0002-1587-0000</t>
  </si>
  <si>
    <t>GASTOS EJECUCION MULTAS TRANSPORTE</t>
  </si>
  <si>
    <t>41620-6100-0002-1589-0000</t>
  </si>
  <si>
    <t>GASTOS EJECUCION MULTAS FEDERALES</t>
  </si>
  <si>
    <t>41620-6100-0002-1591-0000</t>
  </si>
  <si>
    <t>GASTOS DE EJECUCION OBRAS X COOPERACION</t>
  </si>
  <si>
    <t>41620-6100-0002-1592-0000</t>
  </si>
  <si>
    <t>RECARGOS OBRAS X COOPERACION</t>
  </si>
  <si>
    <t>41620-6100-0002-1593-0000</t>
  </si>
  <si>
    <t>ACTUALIZACION DE MULTAS FEDERALES</t>
  </si>
  <si>
    <t>41620-6100-0002-1595-0000</t>
  </si>
  <si>
    <t>MULTAS DE OBRAS PUBLICAS (PAE)</t>
  </si>
  <si>
    <t>41620-6100-0002-1596-0000</t>
  </si>
  <si>
    <t>REINTEGR POR COBRO DE MULTAS FEDERALES</t>
  </si>
  <si>
    <t>41620-6100-0002-1602-0000</t>
  </si>
  <si>
    <t>COOP. APOYO A ESCUELAS</t>
  </si>
  <si>
    <t>41620-6100-0002-1603-0000</t>
  </si>
  <si>
    <t>REHABILITACION DE CAMINOS</t>
  </si>
  <si>
    <t>41620-6100-0002-1607-0000</t>
  </si>
  <si>
    <t>PROYECTOS AGROPECUARIOS</t>
  </si>
  <si>
    <t>41620-6100-0002-1612-0000</t>
  </si>
  <si>
    <t>GASTOS POR REMATE DE APROVECHAMIENTOS</t>
  </si>
  <si>
    <t>41620-6100-0002-1613-0000</t>
  </si>
  <si>
    <t>MULTAS POR SANCIONES DE OBRA PÚBLICA</t>
  </si>
  <si>
    <t>41620-6100-0002-1616-0000</t>
  </si>
  <si>
    <t>MULTA POR NO PORTAR HOLOG O DCTO D VERIF</t>
  </si>
  <si>
    <t>41620-6100-0002-1617-0000</t>
  </si>
  <si>
    <t>MULTA POR NO PORT HOLOG O DOC D VERI PAE</t>
  </si>
  <si>
    <t>41620-6100-0002-1618-0000</t>
  </si>
  <si>
    <t>GASTOS EJECUCIÓN MULTAS TRÁNSITO DEL EDO</t>
  </si>
  <si>
    <t>41620-6100-0002-1619-0000</t>
  </si>
  <si>
    <t>MULTAS INFRAC. TRÁNSITO ESTATAL 90%</t>
  </si>
  <si>
    <t>41640-6100-0004-1751-0000</t>
  </si>
  <si>
    <t>POR DAÑOS EN VIA PUBLICA</t>
  </si>
  <si>
    <t>41640-6100-0004-1752-0000</t>
  </si>
  <si>
    <t>POR DAÑOS INSTALACIONES DE ALUMBRADO PUB</t>
  </si>
  <si>
    <t>41640-6100-0004-1753-0000</t>
  </si>
  <si>
    <t>POR DAÑOS SEGURIDAD VIAL</t>
  </si>
  <si>
    <t>41640-6100-0004-1754-0000</t>
  </si>
  <si>
    <t>POR DAÑOS A PARQUES Y JARDINES</t>
  </si>
  <si>
    <t>41640-6100-0004-1757-0000</t>
  </si>
  <si>
    <t>DAÑO PATRIMONIAL POR SINIESTRO</t>
  </si>
  <si>
    <t>41680-6100-0008-2052-0000</t>
  </si>
  <si>
    <t>RECARGOS SOBRE SALDOS INSOLUTOS CONVENIO</t>
  </si>
  <si>
    <t>41680-6100-0008-2053-0000</t>
  </si>
  <si>
    <t>REC SOBRE SALDOS INSOLUTOS CONV MULT FED</t>
  </si>
  <si>
    <t>41690-6100-0009-2101-0000</t>
  </si>
  <si>
    <t>OTROS APROVECHAMIENTOS</t>
  </si>
  <si>
    <t>41690-6100-0009-2102-0000</t>
  </si>
  <si>
    <t>DONATIVOS</t>
  </si>
  <si>
    <t>41690-6100-0009-2103-0000</t>
  </si>
  <si>
    <t>EMISIÓN DE LICENCIAS MUNICIPIO</t>
  </si>
  <si>
    <t>TOTAL_4100</t>
  </si>
  <si>
    <t>4200  PARTICIPACIONES, APORTACIONES, TRANSFERENCIAS, ASIGNACIONES, SUBSIDIOS Y OTRAS AYUDAS</t>
  </si>
  <si>
    <t>NOTA:   ERA-01</t>
  </si>
  <si>
    <t>42110-8100-0001-2601-0000</t>
  </si>
  <si>
    <t>FONDO GENERAL PARTICIPACIONES FEDERALES</t>
  </si>
  <si>
    <t>42110-8100-0001-2602-0000</t>
  </si>
  <si>
    <t>FONDO DE FISCALIZACION</t>
  </si>
  <si>
    <t>42110-8100-0001-2603-0000</t>
  </si>
  <si>
    <t>IEPS DE GASOLINA</t>
  </si>
  <si>
    <t>42110-8100-0001-2604-0000</t>
  </si>
  <si>
    <t>IMPUESTO SOBRE TENENCIA</t>
  </si>
  <si>
    <t>42110-8100-0001-2605-0000</t>
  </si>
  <si>
    <t>DER X LICENCIAMIENT YENAJENACION D BEBID</t>
  </si>
  <si>
    <t>42110-8100-0001-2606-0000</t>
  </si>
  <si>
    <t>I.E.P.S (IMP ESP S PROD Y SERVICIOS)</t>
  </si>
  <si>
    <t>42110-8100-0001-2607-0000</t>
  </si>
  <si>
    <t>ISAN</t>
  </si>
  <si>
    <t>42110-8100-0001-2608-0000</t>
  </si>
  <si>
    <t>FONDO DEL FOMENTO MUNICIPAL</t>
  </si>
  <si>
    <t>42110-8100-0001-2609-0000</t>
  </si>
  <si>
    <t>ISR PARTICIPABLE</t>
  </si>
  <si>
    <t>42120-8200-0001-2701-0000</t>
  </si>
  <si>
    <t>FONDO APORTACION INFRAESTRUCTURA SOCIAL</t>
  </si>
  <si>
    <t>42120-8200-0001-2702-0000</t>
  </si>
  <si>
    <t>INT P INVER FONDO INFRAESTRUCTURA SOCIAL</t>
  </si>
  <si>
    <t>42120-8200-0001-2703-0000</t>
  </si>
  <si>
    <t>FONDO FORTALECIMIENTO MUNICIPAL</t>
  </si>
  <si>
    <t>42120-8200-0001-2704-0000</t>
  </si>
  <si>
    <t>INT POR INVERSION FORTALECIMIENTO MPAL</t>
  </si>
  <si>
    <t>42130-8300-0001-2801-0000</t>
  </si>
  <si>
    <t>CONVENIOS CON LA FEDERACION</t>
  </si>
  <si>
    <t>42130-8300-0001-2802-0000</t>
  </si>
  <si>
    <t>INTERESES POR CONVENIOS FEDERALES</t>
  </si>
  <si>
    <t>42130-8300-0001-2803-0000</t>
  </si>
  <si>
    <t>CONVENIOS CON GOBIERNO DEL ESTADO</t>
  </si>
  <si>
    <t>42130-8300-0001-2804-0000</t>
  </si>
  <si>
    <t>INTERESES POR CONVENIOS ESTATALES</t>
  </si>
  <si>
    <t>TOTAL_4200</t>
  </si>
  <si>
    <t>4300    OTROS INGRESOS Y BENEFICIOS</t>
  </si>
  <si>
    <t>NOTA:   EA-02</t>
  </si>
  <si>
    <t>43990-0001-0000-0000-0000</t>
  </si>
  <si>
    <t>INGRESOS POR ALTA Y BAJA DE BIENES</t>
  </si>
  <si>
    <t>TOTAL_4300</t>
  </si>
  <si>
    <t>5000    GASTOS Y OTRAS PERDIDAS</t>
  </si>
  <si>
    <t>NOTA:    EA-03</t>
  </si>
  <si>
    <t>%  GASTO</t>
  </si>
  <si>
    <t>EXPLICACIÓN</t>
  </si>
  <si>
    <t>51110-1110-0000-0000-0000</t>
  </si>
  <si>
    <t>DIETAS</t>
  </si>
  <si>
    <t>51110-1130-0000-0000-0000</t>
  </si>
  <si>
    <t>SUELDOS BASE AL PERSONAL PERMANENTE</t>
  </si>
  <si>
    <t>SUELDO BASE DEL PERSONAL DEL SECTOR CENTRAL</t>
  </si>
  <si>
    <t>51120-1220-0000-0000-0000</t>
  </si>
  <si>
    <t>SUELDO BASE AL PERSONAL EVENTUAL</t>
  </si>
  <si>
    <t>51130-1320-0000-0000-0000</t>
  </si>
  <si>
    <t>PRIMAS DE VACACIONES Y DOMINICAL</t>
  </si>
  <si>
    <t>51130-1330-0000-0000-0000</t>
  </si>
  <si>
    <t>REM P HORAS EXTRA A PERS ADMTIVO</t>
  </si>
  <si>
    <t>51130-1340-0000-0000-0000</t>
  </si>
  <si>
    <t>COMPENSACIONES</t>
  </si>
  <si>
    <t>51140-1410-0000-0000-0000</t>
  </si>
  <si>
    <t>APORTACIONES DE SEGURIDAD SOCIAL</t>
  </si>
  <si>
    <t>51140-1420-0000-0000-0000</t>
  </si>
  <si>
    <t>APORTACIONES A FONDOS DE VIVIENDAS</t>
  </si>
  <si>
    <t>51140-1440-0000-0000-0000</t>
  </si>
  <si>
    <t>APORTACIONES PARA SEGUROS</t>
  </si>
  <si>
    <t>51150-1510-0000-0000-0000</t>
  </si>
  <si>
    <t>CUOTAS PARA EL FONDO DE AHORRO</t>
  </si>
  <si>
    <t>51150-1520-0000-0000-0000</t>
  </si>
  <si>
    <t>INDEMNIZACIONES</t>
  </si>
  <si>
    <t>51150-1530-0000-0000-0000</t>
  </si>
  <si>
    <t>PRESTACIONES Y HABERES DE RETIRO</t>
  </si>
  <si>
    <t>51150-1540-0000-0000-0000</t>
  </si>
  <si>
    <t>PRESTACIONES CONTRACTUALES</t>
  </si>
  <si>
    <t>51150-1550-0000-0000-0000</t>
  </si>
  <si>
    <t>APOYO A LA CAPACITACION DE SERV.PUBLICOS</t>
  </si>
  <si>
    <t>51150-1590-0000-0000-0000</t>
  </si>
  <si>
    <t>OTRAS PRESTACIONES SOCIALES Y ECONOMICAS</t>
  </si>
  <si>
    <t>51210-2110-0000-0000-0000</t>
  </si>
  <si>
    <t>MATERIALES Y UTILES DE OFICINA</t>
  </si>
  <si>
    <t>51210-2140-0000-0000-0000</t>
  </si>
  <si>
    <t>MAT Y UTILES DE TEC D INF Y COMUNICA</t>
  </si>
  <si>
    <t>51210-2150-0000-0000-0000</t>
  </si>
  <si>
    <t>MATERIAL IMPRESO E INFORMACION DIGITAL</t>
  </si>
  <si>
    <t>51210-2160-0000-0000-0000</t>
  </si>
  <si>
    <t>MATERIAL DE LIMPIEZA</t>
  </si>
  <si>
    <t>51210-2180-0000-0000-0000</t>
  </si>
  <si>
    <t>MAT P L REGIS E IDENTIF D BIENES YPERSON</t>
  </si>
  <si>
    <t>51220-2210-0000-0000-0000</t>
  </si>
  <si>
    <t>PRODUCTOS ALIMENTICIOS PARA PERSONAS</t>
  </si>
  <si>
    <t>51220-2220-0000-0000-0000</t>
  </si>
  <si>
    <t>PRODUCTOS ALIMENTICIOS PARA ANIMALES</t>
  </si>
  <si>
    <t>51220-2230-0000-0000-0000</t>
  </si>
  <si>
    <t>UTENCILIOS PARA EL SERVICIO DE ALIMEN</t>
  </si>
  <si>
    <t>51240-2410-0000-0000-0000</t>
  </si>
  <si>
    <t>PRODUCTOS MINERALES NO METALICOS</t>
  </si>
  <si>
    <t>51240-2420-0000-0000-0000</t>
  </si>
  <si>
    <t>CEMENTO Y PRODUCTOS DE CONCRETO</t>
  </si>
  <si>
    <t>51240-2440-0000-0000-0000</t>
  </si>
  <si>
    <t>MADERA Y PRODUCTOS DE MADERA</t>
  </si>
  <si>
    <t>51240-2450-0000-0000-0000</t>
  </si>
  <si>
    <t>VIDRIO Y PRODUCTOS DE VIDRIO</t>
  </si>
  <si>
    <t>51240-2460-0000-0000-0000</t>
  </si>
  <si>
    <t>MATERIAL ELECTRICO Y ELECTRONICO</t>
  </si>
  <si>
    <t>51240-2470-0000-0000-0000</t>
  </si>
  <si>
    <t>ARTICULOS METALICOS PARA LA CONSTRUCCION</t>
  </si>
  <si>
    <t>51240-2480-0000-0000-0000</t>
  </si>
  <si>
    <t>MATERIALES COMPLEMENTARIOS</t>
  </si>
  <si>
    <t>51240-2490-0000-0000-0000</t>
  </si>
  <si>
    <t>OTS MAT Y ART DE CONSTR Y REPARACION</t>
  </si>
  <si>
    <t>51250-2510-0000-0000-0000</t>
  </si>
  <si>
    <t>PRODUCTOS QUIMICOS BASICOS</t>
  </si>
  <si>
    <t>51250-2520-0000-0000-0000</t>
  </si>
  <si>
    <t>FERTILIZANTES PESTICIDAS Y OTS AGROQUI</t>
  </si>
  <si>
    <t>51250-2530-0000-0000-0000</t>
  </si>
  <si>
    <t>MEDICINAS Y PRODUCTOS FARMACEUTICOS</t>
  </si>
  <si>
    <t>51250-2540-0000-0000-0000</t>
  </si>
  <si>
    <t>MAT ACCES Y SUMINISTROS MEDICOS</t>
  </si>
  <si>
    <t>51250-2550-0000-0000-0000</t>
  </si>
  <si>
    <t>MAT ACCESORIOS Y SUM D LABORATORI0</t>
  </si>
  <si>
    <t>51250-2560-0000-0000-0000</t>
  </si>
  <si>
    <t>FIBRAS SINTETICAS HULES PLAST Y DERIV</t>
  </si>
  <si>
    <t>51260-2610-0000-0000-0000</t>
  </si>
  <si>
    <t>COMBUSTIBLE LUBRICANTES Y ADITIVOS</t>
  </si>
  <si>
    <t>51270-2710-0000-0000-0000</t>
  </si>
  <si>
    <t>VEST Y UNIF DEST A ACT ADMINISTRATIVAS</t>
  </si>
  <si>
    <t>51270-2720-0000-0000-0000</t>
  </si>
  <si>
    <t>PRENDAS DE SEGURIDAD Y PROTEC PERSONAL</t>
  </si>
  <si>
    <t>51270-2740-0000-0000-0000</t>
  </si>
  <si>
    <t>PRODUCTOS TEXTILES</t>
  </si>
  <si>
    <t>51270-2750-0000-0000-0000</t>
  </si>
  <si>
    <t>BLANC Y PROD TEXTILES NO PRENDAS D VESTI</t>
  </si>
  <si>
    <t>51280-2820-0000-0000-0000</t>
  </si>
  <si>
    <t>MATERIALES DE SEGURIDAD PUBLICA</t>
  </si>
  <si>
    <t>51280-2830-0000-0000-0000</t>
  </si>
  <si>
    <t>PRENDAS DE PROTECCION PARA SEGUR PUB</t>
  </si>
  <si>
    <t>51290-2910-0000-0000-0000</t>
  </si>
  <si>
    <t>HERRAMIENTAS MENORES</t>
  </si>
  <si>
    <t>51290-2920-0000-0000-0000</t>
  </si>
  <si>
    <t>REFACC Y ACCESORIOS MENORES DE EDIFICIOS</t>
  </si>
  <si>
    <t>51290-2930-0000-0000-0000</t>
  </si>
  <si>
    <t>REF ACC MEN D MOB Y EQ ADMON EDU Y REC</t>
  </si>
  <si>
    <t>51290-2940-0000-0000-0000</t>
  </si>
  <si>
    <t>REFY AC MENOR D EQ COMP Y TEC D INFORMA</t>
  </si>
  <si>
    <t>51290-2950-0000-0000-0000</t>
  </si>
  <si>
    <t>REF Y AC MEN D EQ INSTR MED Y D LAB</t>
  </si>
  <si>
    <t>51290-2960-0000-0000-0000</t>
  </si>
  <si>
    <t>REF Y ACC MENORES D EQUIPO D TRANSP</t>
  </si>
  <si>
    <t>51290-2980-0000-0000-0000</t>
  </si>
  <si>
    <t>REF Y AC MEN D MAQ Y OTROS EQUIPOS</t>
  </si>
  <si>
    <t>51310-3110-0000-0000-0000</t>
  </si>
  <si>
    <t>SERVICIO DE ENERGIA ELECTRICA</t>
  </si>
  <si>
    <t>51310-3120-0000-0000-0000</t>
  </si>
  <si>
    <t>SERVICIO DE GAS</t>
  </si>
  <si>
    <t>51310-3130-0000-0000-0000</t>
  </si>
  <si>
    <t>SERVICIO DE AGUA</t>
  </si>
  <si>
    <t>51310-3140-0000-0000-0000</t>
  </si>
  <si>
    <t>SERVICIO TELEFONIA TRADICIONAL</t>
  </si>
  <si>
    <t>51310-3150-0000-0000-0000</t>
  </si>
  <si>
    <t>SERVICIO TELEFONIA CELULAR</t>
  </si>
  <si>
    <t>51310-3170-0000-0000-0000</t>
  </si>
  <si>
    <t>SERV D ACC A INTERNET REDES Y PROC D INF</t>
  </si>
  <si>
    <t>51310-3180-0000-0000-0000</t>
  </si>
  <si>
    <t>SERVICIOS POSTALES</t>
  </si>
  <si>
    <t>51310-3190-0000-0000-0000</t>
  </si>
  <si>
    <t>SERVICIOS INTEGRALES Y OTROS SERVICIOS</t>
  </si>
  <si>
    <t>51320-3220-0000-0000-0000</t>
  </si>
  <si>
    <t>ARRENDAMIENTO DE EDIFICIOS</t>
  </si>
  <si>
    <t>51320-3230-0000-0000-0000</t>
  </si>
  <si>
    <t>ARREND MOB Y EQ DE ADMON EDU Y REC</t>
  </si>
  <si>
    <t>51320-3250-0000-0000-0000</t>
  </si>
  <si>
    <t>ARRENDAMIENTO DE EQUIPO DE TRANSPORTE</t>
  </si>
  <si>
    <t>51320-3290-0000-0000-0000</t>
  </si>
  <si>
    <t>OTROS ARRENDAMIENTOS</t>
  </si>
  <si>
    <t>51330-3310-0000-0000-0000</t>
  </si>
  <si>
    <t>SERV LEGAL D CONTABI AUDIT Y RELACIONA</t>
  </si>
  <si>
    <t>51330-3320-0000-0000-0000</t>
  </si>
  <si>
    <t>SERV D DISEÑO ARQ ING Y ACT RELACIONADA</t>
  </si>
  <si>
    <t>51330-3330-0000-0000-0000</t>
  </si>
  <si>
    <t>SER CONULT ADTIVA Y TEC N TECNOLG D INF</t>
  </si>
  <si>
    <t>51330-3340-0000-0000-0000</t>
  </si>
  <si>
    <t>SERVICIOS DE CAPACITACION</t>
  </si>
  <si>
    <t>51330-3360-0000-0000-0000</t>
  </si>
  <si>
    <t>SERV D APOYO ADMTIVO FOTOCOP E IMPRESIO</t>
  </si>
  <si>
    <t>51330-3390-0000-0000-0000</t>
  </si>
  <si>
    <t>SERV PROFESIONALES CIENT Y TEC INTEGRAL</t>
  </si>
  <si>
    <t>51340-3410-0000-0000-0000</t>
  </si>
  <si>
    <t>SERVICIOS FINANCIEROS Y BANCARIOS</t>
  </si>
  <si>
    <t>51340-3430-0000-0000-0000</t>
  </si>
  <si>
    <t>SERV D RECAUDACI TRASL Y CUSTODIA DE VAL</t>
  </si>
  <si>
    <t>51340-3450-0000-0000-0000</t>
  </si>
  <si>
    <t>SEGURO DE BIENES PATRIMONIALES</t>
  </si>
  <si>
    <t>51340-3470-0000-0000-0000</t>
  </si>
  <si>
    <t>FLETES Y MANIOBRAS</t>
  </si>
  <si>
    <t>51350-3510-0000-0000-0000</t>
  </si>
  <si>
    <t>CONSERVACION Y MANTTO DE INMUEBLES</t>
  </si>
  <si>
    <t>51350-3520-0000-0000-0000</t>
  </si>
  <si>
    <t>INST REP Y MANT MOB EQ ADMON EDU Y REC</t>
  </si>
  <si>
    <t>51350-3530-0000-0000-0000</t>
  </si>
  <si>
    <t>INST REP Y MANT EQ COMP Y TEC INF</t>
  </si>
  <si>
    <t>51350-3550-0000-0000-0000</t>
  </si>
  <si>
    <t>REP Y MANT DE EQ DE TRANSPORTE</t>
  </si>
  <si>
    <t>51350-3570-0000-0000-0000</t>
  </si>
  <si>
    <t>INST REP Y MANT D MAQ OTROS EQ Y HERRAM</t>
  </si>
  <si>
    <t>51350-3580-0000-0000-0000</t>
  </si>
  <si>
    <t>SERV DE LIMPIEZA Y MANEJO DE DESECHOS</t>
  </si>
  <si>
    <t>51350-3590-0000-0000-0000</t>
  </si>
  <si>
    <t>SERVICIO DE JARDINERIA Y FUMIGACION</t>
  </si>
  <si>
    <t>51360-3610-0000-0000-0000</t>
  </si>
  <si>
    <t>DIF RADIO TV Y OTS D PROG Y ACT GUB</t>
  </si>
  <si>
    <t>51360-3630-0000-0000-0000</t>
  </si>
  <si>
    <t>SER DCREATIV PREPROD DPUBLIC NO INTERNET</t>
  </si>
  <si>
    <t>51360-3660-0000-0000-0000</t>
  </si>
  <si>
    <t>SERV D CREACION D CONT A TRAV D INTERNET</t>
  </si>
  <si>
    <t>51360-3690-0000-0000-0000</t>
  </si>
  <si>
    <t>OTROS SERVICIOS DE INFORMACION</t>
  </si>
  <si>
    <t>51370-3710-0000-0000-0000</t>
  </si>
  <si>
    <t>PASAJES AEREOS NACIONALES</t>
  </si>
  <si>
    <t>51370-3720-0000-0000-0000</t>
  </si>
  <si>
    <t>PASAJES TERRESTRES</t>
  </si>
  <si>
    <t>51370-3750-0000-0000-0000</t>
  </si>
  <si>
    <t>VIATICOS EN EL PAIS</t>
  </si>
  <si>
    <t>51370-3790-0000-0000-0000</t>
  </si>
  <si>
    <t>OTROS SERVICIOS DE TRASLADO Y HOSPEDAJE</t>
  </si>
  <si>
    <t>51380-3810-0000-0000-0000</t>
  </si>
  <si>
    <t>GASTO DE CEREMONIAL</t>
  </si>
  <si>
    <t>51380-3820-0000-0000-0000</t>
  </si>
  <si>
    <t>GASTOS DE ORDEN SOCIAL Y CULTURAL</t>
  </si>
  <si>
    <t>51380-3830-0000-0000-0000</t>
  </si>
  <si>
    <t>CONGRESOS Y CONVENCIONES</t>
  </si>
  <si>
    <t>51380-3840-0000-0000-0000</t>
  </si>
  <si>
    <t>EXPOSICIONES</t>
  </si>
  <si>
    <t>51380-3850-0000-0000-0000</t>
  </si>
  <si>
    <t>GASTOS DE REPRESENTACION</t>
  </si>
  <si>
    <t>51390-3920-0000-0000-0000</t>
  </si>
  <si>
    <t>OTROS IMPUESTOS Y DERECHOS</t>
  </si>
  <si>
    <t>51390-3940-0000-0000-0000</t>
  </si>
  <si>
    <t>SENT Y RESOLUCIONES P AUTORIDAD COMPETEN</t>
  </si>
  <si>
    <t>51390-3960-0000-0000-0000</t>
  </si>
  <si>
    <t>OTROS GASTOS POR RESPONSABILIDADES</t>
  </si>
  <si>
    <t>51390-3980-0000-0000-0000</t>
  </si>
  <si>
    <t>IMPUESTOS SOBRE NÓMINAS</t>
  </si>
  <si>
    <t>51390-3990-0000-0000-0000</t>
  </si>
  <si>
    <t>OTROS SERVICIOS GENERALES</t>
  </si>
  <si>
    <t>52110-4140-0000-0000-0000</t>
  </si>
  <si>
    <t>ASIGN PRESUPUESTARIAS A ORGANOS AUTON</t>
  </si>
  <si>
    <t>52220-4240-0000-0000-0000</t>
  </si>
  <si>
    <t>TRANSF A ENTIDADES FEDERATIVAS Y MPOS</t>
  </si>
  <si>
    <t>TRANSFERENCIAS A ENTIDADES</t>
  </si>
  <si>
    <t>52220-4250-0000-0000-0000</t>
  </si>
  <si>
    <t>TRANS A FIDEIC DE ENT FED Y MUNICIPIOS</t>
  </si>
  <si>
    <t>52310-4390-0000-0000-0000</t>
  </si>
  <si>
    <t>OTROS SUBSIDIOS</t>
  </si>
  <si>
    <t>52410-4410-0000-0000-0000</t>
  </si>
  <si>
    <t>AYUDAS SOCIALES A PERSONAS</t>
  </si>
  <si>
    <t>52420-4420-0000-0000-0000</t>
  </si>
  <si>
    <t>BECAS Y OTS AYUDAS P PROGRAM DE CAPACIT</t>
  </si>
  <si>
    <t>52430-4430-0000-0000-0000</t>
  </si>
  <si>
    <t>AYUDAS SOCIALES A INSTIT DE ENSEÑANZA</t>
  </si>
  <si>
    <t>52430-4450-0000-0000-0000</t>
  </si>
  <si>
    <t>DONATIVOS A INSTIT SIN FINES DE LUCRO</t>
  </si>
  <si>
    <t>52510-4510-0000-0000-0000</t>
  </si>
  <si>
    <t>PENSIONES</t>
  </si>
  <si>
    <t>54110-9210-0000-0000-0000</t>
  </si>
  <si>
    <t>INT D DEUDA INTERNA CON INSTIT D CREDITO</t>
  </si>
  <si>
    <t>55150-5100-0000-0000-0000</t>
  </si>
  <si>
    <t>MOBILIARIO Y EQUIPO DE ADMINISTRACION</t>
  </si>
  <si>
    <t>55150-5200-0000-0000-0000</t>
  </si>
  <si>
    <t>MOBILIARIO EQP EDUCACIONAL Y RECREATIVO</t>
  </si>
  <si>
    <t>55150-5300-0000-0000-0000</t>
  </si>
  <si>
    <t>EQP E INSTRUMENTAL MEDICO Y DE LABORAT</t>
  </si>
  <si>
    <t>55150-5400-0000-0000-0000</t>
  </si>
  <si>
    <t>VEHICULOS Y EQUIPO DE TRANSPORTE</t>
  </si>
  <si>
    <t>55150-5500-0000-0000-0000</t>
  </si>
  <si>
    <t>55150-5600-0000-0000-0000</t>
  </si>
  <si>
    <t>MAQUINARIA OTROS EQUIPOS Y HERRAMIENTAS</t>
  </si>
  <si>
    <t>55160-5700-0000-0000-0000</t>
  </si>
  <si>
    <t>ACTIVOS BIOLOGICOS</t>
  </si>
  <si>
    <t>55170-5900-0000-0000-0000</t>
  </si>
  <si>
    <t>ACTIVOS INTANGIBLES</t>
  </si>
  <si>
    <t>55991-0000-0001-0000-0000</t>
  </si>
  <si>
    <t>GTOS POR BAJA Y ENAJENACIÓN DE ACTIVO F</t>
  </si>
  <si>
    <t>55991-0000-0002-0000-0000</t>
  </si>
  <si>
    <t>GASTOS POR DIFERENCIAS</t>
  </si>
  <si>
    <t>TOTAL_5000</t>
  </si>
  <si>
    <t>3100    HACIENDA PÚBLICA/PATRIMONIO CONTRIBUIDO</t>
  </si>
  <si>
    <t>NOTA:    VHP-01</t>
  </si>
  <si>
    <t>MODIFICACION</t>
  </si>
  <si>
    <t>31100-0000-0001-0000-0000</t>
  </si>
  <si>
    <t>TRANS P LA ADQ DE BIENES MUEBLES</t>
  </si>
  <si>
    <t>TOTAL_3100</t>
  </si>
  <si>
    <t>3200    HACIENDA PÚBLICA/PATRIMONIO GENERADO</t>
  </si>
  <si>
    <t>NOTA:        VHP-02</t>
  </si>
  <si>
    <t>32200-0000-0001-0000-0000</t>
  </si>
  <si>
    <t>PATRIMONIO DE EJERCICIO ANTERIOR</t>
  </si>
  <si>
    <t>32200-0000-0002-0000-0000</t>
  </si>
  <si>
    <t>PATRIMONIO DE EJERCICIOS ANTERIORES</t>
  </si>
  <si>
    <t>TOTAL_3200</t>
  </si>
  <si>
    <t>1110    FLUJO DE EFECTIVO</t>
  </si>
  <si>
    <t>NOTA:         EFE-01</t>
  </si>
  <si>
    <t>11110-0000-0001-0000-0000</t>
  </si>
  <si>
    <t>FONDO FIJO</t>
  </si>
  <si>
    <t>11120-0000-0001-0000-0000</t>
  </si>
  <si>
    <t>CUENTAS HSBC</t>
  </si>
  <si>
    <t>11120-0000-0002-0000-0000</t>
  </si>
  <si>
    <t>CUENTAS BANORTE</t>
  </si>
  <si>
    <t>11120-0000-0003-0000-0000</t>
  </si>
  <si>
    <t>CUENTAS BANAMEX</t>
  </si>
  <si>
    <t>11120-0000-0004-0000-0000</t>
  </si>
  <si>
    <t>CUENTAS BBVA BANCOMER</t>
  </si>
  <si>
    <t>11120-0000-0005-0000-0000</t>
  </si>
  <si>
    <t>CUENTAS BAJIO</t>
  </si>
  <si>
    <t>11120-0000-0006-0000-0000</t>
  </si>
  <si>
    <t>CUENTAS SCOTIABANK</t>
  </si>
  <si>
    <t>11120-0000-0007-0000-0000</t>
  </si>
  <si>
    <t>CUENTAS SANTANDER SERFIN</t>
  </si>
  <si>
    <t>11120-0000-0008-0000-0000</t>
  </si>
  <si>
    <t>CUENTAS INTERACCIONES</t>
  </si>
  <si>
    <t>11120-0000-0009-0000-0000</t>
  </si>
  <si>
    <t>CUENTAS BANREGIO</t>
  </si>
  <si>
    <t>TOTAL_1110</t>
  </si>
  <si>
    <t>1230  BIENES INMUEBLES, INFRAESTRUCTURA Y CONSTRUCCIONES EN PROCESO</t>
  </si>
  <si>
    <t>NOTA:     EFE-02</t>
  </si>
  <si>
    <t>% SUB</t>
  </si>
  <si>
    <t>'12310-5811-0000-0000-0000</t>
  </si>
  <si>
    <t>'12330-5831-0000-0000-0000</t>
  </si>
  <si>
    <t>'12330-5891-0000-0000-0000</t>
  </si>
  <si>
    <t>'12341-0000-0000-0000-0000</t>
  </si>
  <si>
    <t>'12346-0000-0000-0000-0000</t>
  </si>
  <si>
    <t>'12347-0000-0000-0000-0000</t>
  </si>
  <si>
    <t>'12351-6111-0001-0000-0000</t>
  </si>
  <si>
    <t>'12352-6121-0001-0000-0000</t>
  </si>
  <si>
    <t>'12352-6121-0002-0000-0000</t>
  </si>
  <si>
    <t>EDIFICACION NO HABITACIONAL (SIT OPTIBUS</t>
  </si>
  <si>
    <t>'12353-6131-0001-0000-0000</t>
  </si>
  <si>
    <t>CONSTRUCCION DE OBRAS PARA EL ABASTECIM</t>
  </si>
  <si>
    <t>'12354-6141-0001-0000-0000</t>
  </si>
  <si>
    <t>DIVISION DE TERRENOS Y CONSTRUCCION DE O</t>
  </si>
  <si>
    <t>'12355-6151-0001-0000-0000</t>
  </si>
  <si>
    <t>'12357-6171-0001-0000-0000</t>
  </si>
  <si>
    <t>INSTALACIONES Y EQUIPAMIENTO EN CONSTRUC</t>
  </si>
  <si>
    <t>'12359-6191-0001-0000-0000</t>
  </si>
  <si>
    <t>TRABAJOS DE ACABADOS EN EDIFICACIONES Y</t>
  </si>
  <si>
    <t>'12361-6211-0001-0000-0000</t>
  </si>
  <si>
    <t>'12362-6221-0001-0000-0000</t>
  </si>
  <si>
    <t>'12363-6231-0001-0000-0000</t>
  </si>
  <si>
    <t>CONSTRUCCION DE OBRAS PARA EL ABASTECIMI</t>
  </si>
  <si>
    <t>'12364-6241-0001-0000-0000</t>
  </si>
  <si>
    <t>DIVISION DE TERRENOS Y CONSTRUCCION DE</t>
  </si>
  <si>
    <t>'12367-6271-0001-0000-0000</t>
  </si>
  <si>
    <t>'12369-6291-0001-0000-0000</t>
  </si>
  <si>
    <t>1240 Y 1250  BIENES MUEBLES E INTANGIBLES</t>
  </si>
  <si>
    <t>'12411-5111-0000-0000-0000</t>
  </si>
  <si>
    <t>'12412-5121-0000-0000-0000</t>
  </si>
  <si>
    <t>'12413-5151-0000-0000-0000</t>
  </si>
  <si>
    <t>'12419-5191-0000-0000-0000</t>
  </si>
  <si>
    <t>'12429-5291-0000-0000-0000</t>
  </si>
  <si>
    <t>'12441-5411-0000-0000-0000</t>
  </si>
  <si>
    <t>'12450-5511-0000-0000-0000</t>
  </si>
  <si>
    <t>'12465-5651-0000-0000-0000</t>
  </si>
  <si>
    <t>'12466-5661-0000-0000-0000</t>
  </si>
  <si>
    <t>'12467-5671-0000-0000-0000</t>
  </si>
  <si>
    <t>'12469-5691-0000-0000-0000</t>
  </si>
  <si>
    <t>TOTAL_1240 Y 1250</t>
  </si>
  <si>
    <t>CONCILIACIÓN DEL FLUJO DE EFECTIVO</t>
  </si>
  <si>
    <t>NOTA:     EFE-03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</si>
  <si>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</si>
  <si>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</si>
  <si>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</si>
  <si>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</si>
  <si>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</si>
  <si>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</si>
  <si>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</si>
  <si>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</si>
  <si>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</si>
  <si>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</si>
  <si>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</si>
  <si>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</si>
  <si>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</si>
  <si>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</si>
  <si>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</si>
  <si>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</si>
  <si>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</si>
  <si>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</si>
  <si>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</si>
  <si>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</si>
  <si>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</si>
  <si>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</si>
  <si>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</si>
  <si>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</si>
  <si>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</si>
  <si>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</si>
  <si>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</si>
  <si>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</si>
  <si>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</si>
  <si>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</si>
  <si>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</si>
  <si>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</si>
  <si>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</si>
  <si>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CONCILIACIÓN ENTRE LOS INGRESOS PRESUPUESTARIOS Y CONTABLES</t>
  </si>
  <si>
    <t>Conciliacion_Ig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</si>
  <si>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</si>
  <si>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</si>
  <si>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</si>
  <si>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</si>
  <si>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</si>
  <si>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</si>
  <si>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</si>
  <si>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</si>
  <si>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</si>
  <si>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</si>
  <si>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00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</si>
  <si>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</si>
  <si>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</si>
  <si>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</si>
  <si>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</si>
  <si>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Conciliacion_Eg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</si>
  <si>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</si>
  <si>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</si>
  <si>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</si>
  <si>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</si>
  <si>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</si>
  <si>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</si>
  <si>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</si>
  <si>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</si>
  <si>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</si>
  <si>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5800-6100-6300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</si>
  <si>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</si>
  <si>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</si>
  <si>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</si>
  <si>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</si>
  <si>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</si>
  <si>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</si>
  <si>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</si>
  <si>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</si>
  <si>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</si>
  <si>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</si>
  <si>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</si>
  <si>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Otros gastos contables no presupuestales</t>
  </si>
  <si>
    <t>4. Total de Gasto Contable (4 = 1 - 2 + 3)</t>
  </si>
  <si>
    <t>NOTAS A LOS ESTADOS FINANCIEROS</t>
  </si>
  <si>
    <t>NOTAS</t>
  </si>
  <si>
    <t>DESCRIPCIÓN</t>
  </si>
  <si>
    <t>I. NOTAS DE DESGLOSE: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</si>
  <si>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</si>
  <si>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</si>
  <si>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</si>
  <si>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</si>
  <si>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</si>
  <si>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</si>
  <si>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</si>
  <si>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</si>
  <si>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</si>
  <si>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</si>
  <si>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</si>
  <si>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</si>
  <si>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</si>
  <si>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</si>
  <si>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</si>
  <si>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</si>
  <si>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</si>
  <si>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</si>
  <si>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</si>
  <si>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</si>
  <si>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</si>
  <si>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</si>
  <si>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</si>
  <si>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</si>
  <si>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</si>
  <si>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</si>
  <si>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</si>
  <si>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</si>
  <si>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EA-01</t>
  </si>
  <si>
    <t>INGRESOS</t>
  </si>
  <si>
    <t>EA-02</t>
  </si>
  <si>
    <t>OTROS INGRESOS</t>
  </si>
  <si>
    <t>EA-03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</si>
  <si>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</si>
  <si>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</si>
  <si>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</si>
  <si>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</si>
  <si>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</si>
  <si>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</si>
  <si>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</si>
  <si>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</si>
  <si>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</si>
  <si>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</si>
  <si>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II. DE MEMORIA (DE ORDEN):</t>
  </si>
  <si>
    <t>Memoria</t>
  </si>
  <si>
    <t>CONTABLES</t>
  </si>
  <si>
    <t>PRESUPUESTALES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</si>
  <si>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</si>
  <si>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</si>
  <si>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</si>
  <si>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</si>
  <si>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</si>
  <si>
    <t>_____________________________</t>
  </si>
  <si>
    <t xml:space="preserve">                           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</si>
</sst>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\-#,##0.00\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9" tint="0.5999900102615356"/>
      <name val="Arial"/>
      <family val="2"/>
    </font>
    <font>
      <b/>
      <sz val="8"/>
      <color indexed="10"/>
      <name val="Arial"/>
      <family val="2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92D05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sz val="11"/>
      <color theme="1"/>
      <name val="Garamond"/>
      <family val="2"/>
    </font>
    <font>
      <sz val="8"/>
      <color theme="0" tint="-0.3499799966812134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medium"/>
      <right/>
      <top style="thin"/>
      <bottom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</cellStyleXfs>
  <cellXfs count="360">
    <xf numFmtId="0" fontId="0" fillId="0" borderId="0" xfId="0"/>
    <xf numFmtId="0" fontId="2" fillId="0" borderId="0" xfId="0" applyFont="1"/>
    <xf numFmtId="4" fontId="2" fillId="0" borderId="0" xfId="0" applyNumberFormat="1" applyFont="1"/>
    <xf numFmtId="43" fontId="3" fillId="0" borderId="0" xfId="22" applyFont="1"/>
    <xf numFmtId="4" fontId="3" fillId="0" borderId="0" xfId="22" applyNumberFormat="1" applyFont="1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0" fontId="5" fillId="2" borderId="1" xfId="23" applyFont="1" applyFill="1" applyBorder="1" applyAlignment="1">
      <alignment horizontal="left" vertical="top"/>
      <protection/>
    </xf>
    <xf numFmtId="0" fontId="5" fillId="2" borderId="1" xfId="23" applyFont="1" applyFill="1" applyBorder="1" applyAlignment="1">
      <alignment horizontal="left" vertical="top" wrapText="1"/>
      <protection/>
    </xf>
    <xf numFmtId="0" fontId="5" fillId="2" borderId="1" xfId="2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2" borderId="1" xfId="24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/>
    </xf>
    <xf numFmtId="4" fontId="2" fillId="2" borderId="1" xfId="2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5" fillId="0" borderId="0" xfId="23" applyNumberFormat="1" applyFont="1" applyFill="1" applyBorder="1" applyAlignment="1">
      <alignment horizontal="left" vertical="top" wrapText="1"/>
      <protection/>
    </xf>
    <xf numFmtId="0" fontId="3" fillId="0" borderId="0" xfId="22" applyNumberFormat="1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wrapText="1"/>
    </xf>
    <xf numFmtId="4" fontId="2" fillId="3" borderId="3" xfId="0" applyNumberFormat="1" applyFont="1" applyFill="1" applyBorder="1" applyAlignment="1">
      <alignment horizontal="right" wrapText="1"/>
    </xf>
    <xf numFmtId="4" fontId="2" fillId="3" borderId="4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wrapText="1"/>
    </xf>
    <xf numFmtId="4" fontId="2" fillId="3" borderId="5" xfId="0" applyNumberFormat="1" applyFont="1" applyFill="1" applyBorder="1" applyAlignment="1">
      <alignment horizontal="right" wrapText="1"/>
    </xf>
    <xf numFmtId="4" fontId="2" fillId="3" borderId="5" xfId="0" applyNumberFormat="1" applyFont="1" applyFill="1" applyBorder="1" applyAlignment="1">
      <alignment wrapText="1"/>
    </xf>
    <xf numFmtId="4" fontId="2" fillId="3" borderId="6" xfId="0" applyNumberFormat="1" applyFont="1" applyFill="1" applyBorder="1" applyAlignment="1">
      <alignment horizontal="right" wrapText="1"/>
    </xf>
    <xf numFmtId="4" fontId="3" fillId="0" borderId="0" xfId="0" applyNumberFormat="1" applyFont="1" applyFill="1"/>
    <xf numFmtId="4" fontId="4" fillId="0" borderId="0" xfId="0" applyNumberFormat="1" applyFont="1"/>
    <xf numFmtId="0" fontId="5" fillId="2" borderId="1" xfId="23" applyFont="1" applyFill="1" applyBorder="1" applyAlignment="1">
      <alignment horizontal="left" vertical="center"/>
      <protection/>
    </xf>
    <xf numFmtId="4" fontId="2" fillId="0" borderId="0" xfId="22" applyNumberFormat="1" applyFont="1" applyAlignment="1">
      <alignment vertical="center"/>
    </xf>
    <xf numFmtId="4" fontId="5" fillId="2" borderId="1" xfId="2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2" xfId="22" applyNumberFormat="1" applyFont="1" applyFill="1" applyBorder="1" applyAlignment="1">
      <alignment horizontal="center" vertical="center" wrapText="1"/>
    </xf>
    <xf numFmtId="4" fontId="2" fillId="2" borderId="2" xfId="22" applyNumberFormat="1" applyFont="1" applyFill="1" applyBorder="1" applyAlignment="1">
      <alignment horizontal="center" vertical="center" wrapText="1"/>
    </xf>
    <xf numFmtId="49" fontId="2" fillId="2" borderId="2" xfId="22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quotePrefix="1">
      <alignment wrapText="1"/>
    </xf>
    <xf numFmtId="4" fontId="3" fillId="0" borderId="2" xfId="0" applyNumberFormat="1" applyFont="1" applyFill="1" applyBorder="1" applyAlignment="1">
      <alignment wrapText="1"/>
    </xf>
    <xf numFmtId="0" fontId="3" fillId="0" borderId="0" xfId="24" applyFont="1" applyFill="1" applyAlignment="1">
      <alignment vertical="top"/>
      <protection/>
    </xf>
    <xf numFmtId="0" fontId="2" fillId="3" borderId="2" xfId="0" applyFont="1" applyFill="1" applyBorder="1" applyAlignment="1">
      <alignment wrapText="1"/>
    </xf>
    <xf numFmtId="4" fontId="2" fillId="3" borderId="2" xfId="0" applyNumberFormat="1" applyFont="1" applyFill="1" applyBorder="1" applyAlignment="1">
      <alignment wrapText="1"/>
    </xf>
    <xf numFmtId="4" fontId="3" fillId="0" borderId="0" xfId="0" applyNumberFormat="1" applyFont="1" applyAlignment="1">
      <alignment horizontal="left" wrapText="1"/>
    </xf>
    <xf numFmtId="43" fontId="5" fillId="2" borderId="1" xfId="22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 quotePrefix="1">
      <alignment horizontal="center" vertical="center"/>
    </xf>
    <xf numFmtId="49" fontId="3" fillId="0" borderId="3" xfId="0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" fontId="3" fillId="0" borderId="1" xfId="22" applyNumberFormat="1" applyFont="1" applyBorder="1" applyAlignment="1">
      <alignment wrapText="1"/>
    </xf>
    <xf numFmtId="4" fontId="3" fillId="0" borderId="8" xfId="22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3" fontId="3" fillId="0" borderId="1" xfId="22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wrapText="1"/>
    </xf>
    <xf numFmtId="4" fontId="5" fillId="2" borderId="1" xfId="23" applyNumberFormat="1" applyFont="1" applyFill="1" applyBorder="1" applyAlignment="1">
      <alignment horizontal="left" vertical="top" wrapText="1"/>
      <protection/>
    </xf>
    <xf numFmtId="0" fontId="3" fillId="0" borderId="0" xfId="0" applyFont="1" applyBorder="1"/>
    <xf numFmtId="4" fontId="3" fillId="0" borderId="0" xfId="0" applyNumberFormat="1" applyFont="1" applyBorder="1"/>
    <xf numFmtId="0" fontId="6" fillId="0" borderId="9" xfId="24" applyNumberFormat="1" applyFont="1" applyFill="1" applyBorder="1" applyAlignment="1">
      <alignment horizontal="center" vertical="top"/>
      <protection/>
    </xf>
    <xf numFmtId="0" fontId="6" fillId="0" borderId="0" xfId="24" applyFont="1" applyBorder="1" applyAlignment="1">
      <alignment vertical="top" wrapText="1"/>
      <protection/>
    </xf>
    <xf numFmtId="0" fontId="7" fillId="0" borderId="0" xfId="0" applyFont="1"/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" fontId="3" fillId="0" borderId="0" xfId="0" applyNumberFormat="1" applyFont="1" applyAlignment="1">
      <alignment horizontal="left" vertical="center" wrapText="1"/>
    </xf>
    <xf numFmtId="43" fontId="5" fillId="2" borderId="1" xfId="22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left" vertical="top" wrapText="1"/>
      <protection/>
    </xf>
    <xf numFmtId="4" fontId="3" fillId="0" borderId="0" xfId="0" applyNumberFormat="1" applyFont="1" applyFill="1" applyAlignment="1">
      <alignment horizontal="left" wrapText="1"/>
    </xf>
    <xf numFmtId="43" fontId="5" fillId="0" borderId="0" xfId="22" applyFont="1" applyFill="1" applyBorder="1" applyAlignment="1">
      <alignment horizontal="center" vertical="top" wrapText="1"/>
    </xf>
    <xf numFmtId="0" fontId="2" fillId="2" borderId="12" xfId="24" applyFont="1" applyFill="1" applyBorder="1" applyAlignment="1">
      <alignment horizontal="center" vertical="center" wrapText="1"/>
      <protection/>
    </xf>
    <xf numFmtId="0" fontId="2" fillId="3" borderId="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" fillId="0" borderId="0" xfId="23" applyNumberFormat="1" applyFont="1" applyFill="1" applyBorder="1" applyAlignment="1">
      <alignment horizontal="left" vertical="top"/>
      <protection/>
    </xf>
    <xf numFmtId="0" fontId="5" fillId="0" borderId="0" xfId="23" applyFont="1" applyFill="1" applyBorder="1" applyAlignment="1">
      <alignment horizontal="left" vertical="top"/>
      <protection/>
    </xf>
    <xf numFmtId="4" fontId="5" fillId="0" borderId="13" xfId="23" applyNumberFormat="1" applyFont="1" applyFill="1" applyBorder="1" applyAlignment="1">
      <alignment horizontal="center" vertical="top" wrapText="1"/>
      <protection/>
    </xf>
    <xf numFmtId="0" fontId="5" fillId="0" borderId="14" xfId="23" applyFont="1" applyFill="1" applyBorder="1" applyAlignment="1">
      <alignment horizontal="center" vertical="top" wrapText="1"/>
      <protection/>
    </xf>
    <xf numFmtId="4" fontId="2" fillId="2" borderId="2" xfId="24" applyNumberFormat="1" applyFont="1" applyFill="1" applyBorder="1" applyAlignment="1">
      <alignment horizontal="center" vertical="center" wrapText="1"/>
      <protection/>
    </xf>
    <xf numFmtId="4" fontId="2" fillId="2" borderId="15" xfId="2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9" fontId="3" fillId="0" borderId="1" xfId="21" applyFont="1" applyBorder="1" applyAlignment="1">
      <alignment horizontal="center" wrapText="1"/>
    </xf>
    <xf numFmtId="9" fontId="3" fillId="0" borderId="1" xfId="2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4" borderId="1" xfId="23" applyFont="1" applyFill="1" applyBorder="1" applyAlignment="1">
      <alignment horizontal="left" vertical="top"/>
      <protection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" fontId="8" fillId="0" borderId="0" xfId="23" applyNumberFormat="1" applyFont="1" applyFill="1" applyBorder="1" applyAlignment="1">
      <alignment horizontal="left" vertical="top"/>
      <protection/>
    </xf>
    <xf numFmtId="0" fontId="2" fillId="3" borderId="15" xfId="0" applyFont="1" applyFill="1" applyBorder="1" applyAlignment="1">
      <alignment wrapText="1"/>
    </xf>
    <xf numFmtId="4" fontId="2" fillId="3" borderId="15" xfId="0" applyNumberFormat="1" applyFont="1" applyFill="1" applyBorder="1" applyAlignment="1">
      <alignment wrapText="1"/>
    </xf>
    <xf numFmtId="0" fontId="5" fillId="0" borderId="17" xfId="24" applyFont="1" applyBorder="1" applyAlignment="1">
      <alignment vertical="top"/>
      <protection/>
    </xf>
    <xf numFmtId="0" fontId="3" fillId="0" borderId="17" xfId="0" applyFont="1" applyBorder="1"/>
    <xf numFmtId="4" fontId="3" fillId="0" borderId="17" xfId="0" applyNumberFormat="1" applyFont="1" applyBorder="1"/>
    <xf numFmtId="0" fontId="2" fillId="0" borderId="0" xfId="0" applyFont="1" applyBorder="1"/>
    <xf numFmtId="4" fontId="3" fillId="0" borderId="0" xfId="22" applyNumberFormat="1" applyFont="1" applyBorder="1"/>
    <xf numFmtId="0" fontId="5" fillId="2" borderId="18" xfId="23" applyFont="1" applyFill="1" applyBorder="1" applyAlignment="1">
      <alignment horizontal="left" vertical="center" wrapText="1"/>
      <protection/>
    </xf>
    <xf numFmtId="4" fontId="3" fillId="0" borderId="0" xfId="22" applyNumberFormat="1" applyFont="1" applyBorder="1" applyAlignment="1">
      <alignment vertical="center"/>
    </xf>
    <xf numFmtId="0" fontId="5" fillId="2" borderId="1" xfId="23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22" applyNumberFormat="1" applyFont="1" applyBorder="1" applyAlignment="1">
      <alignment/>
    </xf>
    <xf numFmtId="0" fontId="3" fillId="0" borderId="2" xfId="0" applyFont="1" applyBorder="1" applyAlignment="1">
      <alignment/>
    </xf>
    <xf numFmtId="10" fontId="2" fillId="3" borderId="1" xfId="0" applyNumberFormat="1" applyFont="1" applyFill="1" applyBorder="1" applyAlignment="1">
      <alignment wrapText="1"/>
    </xf>
    <xf numFmtId="4" fontId="5" fillId="0" borderId="0" xfId="23" applyNumberFormat="1" applyFont="1" applyFill="1" applyBorder="1" applyAlignment="1">
      <alignment horizontal="center" vertical="top" wrapText="1"/>
      <protection/>
    </xf>
    <xf numFmtId="4" fontId="5" fillId="2" borderId="1" xfId="23" applyNumberFormat="1" applyFont="1" applyFill="1" applyBorder="1" applyAlignment="1">
      <alignment horizontal="center" vertical="top" wrapText="1"/>
      <protection/>
    </xf>
    <xf numFmtId="4" fontId="3" fillId="0" borderId="1" xfId="22" applyNumberFormat="1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4" fontId="2" fillId="3" borderId="2" xfId="22" applyNumberFormat="1" applyFont="1" applyFill="1" applyBorder="1" applyAlignment="1">
      <alignment wrapText="1"/>
    </xf>
    <xf numFmtId="0" fontId="4" fillId="0" borderId="0" xfId="0" applyFont="1" applyBorder="1"/>
    <xf numFmtId="0" fontId="5" fillId="2" borderId="0" xfId="23" applyFont="1" applyFill="1" applyBorder="1" applyAlignment="1">
      <alignment vertical="top"/>
      <protection/>
    </xf>
    <xf numFmtId="4" fontId="5" fillId="2" borderId="0" xfId="23" applyNumberFormat="1" applyFont="1" applyFill="1" applyBorder="1" applyAlignment="1">
      <alignment horizontal="center" vertical="top" wrapText="1"/>
      <protection/>
    </xf>
    <xf numFmtId="0" fontId="2" fillId="3" borderId="20" xfId="0" applyFont="1" applyFill="1" applyBorder="1" applyAlignment="1">
      <alignment wrapText="1"/>
    </xf>
    <xf numFmtId="4" fontId="2" fillId="3" borderId="5" xfId="22" applyNumberFormat="1" applyFont="1" applyFill="1" applyBorder="1" applyAlignment="1">
      <alignment wrapText="1"/>
    </xf>
    <xf numFmtId="4" fontId="2" fillId="3" borderId="6" xfId="22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6" xfId="22" applyNumberFormat="1" applyFont="1" applyFill="1" applyBorder="1" applyAlignment="1">
      <alignment wrapText="1"/>
    </xf>
    <xf numFmtId="4" fontId="2" fillId="3" borderId="1" xfId="22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0" fontId="3" fillId="0" borderId="0" xfId="0" applyFont="1" applyFill="1" applyBorder="1"/>
    <xf numFmtId="49" fontId="3" fillId="0" borderId="6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wrapText="1"/>
    </xf>
    <xf numFmtId="4" fontId="3" fillId="0" borderId="6" xfId="22" applyNumberFormat="1" applyFont="1" applyFill="1" applyBorder="1" applyAlignment="1">
      <alignment vertical="center" wrapText="1"/>
    </xf>
    <xf numFmtId="4" fontId="3" fillId="0" borderId="1" xfId="22" applyNumberFormat="1" applyFont="1" applyFill="1" applyBorder="1" applyAlignment="1">
      <alignment vertical="center" wrapText="1"/>
    </xf>
    <xf numFmtId="0" fontId="5" fillId="0" borderId="0" xfId="23" applyFont="1" applyFill="1" applyBorder="1" applyAlignment="1">
      <alignment horizontal="center" vertical="top" wrapText="1"/>
      <protection/>
    </xf>
    <xf numFmtId="0" fontId="2" fillId="3" borderId="3" xfId="0" applyFont="1" applyFill="1" applyBorder="1" applyAlignment="1">
      <alignment wrapText="1"/>
    </xf>
    <xf numFmtId="4" fontId="2" fillId="3" borderId="21" xfId="0" applyNumberFormat="1" applyFont="1" applyFill="1" applyBorder="1" applyAlignment="1">
      <alignment wrapText="1"/>
    </xf>
    <xf numFmtId="15" fontId="3" fillId="0" borderId="0" xfId="0" applyNumberFormat="1" applyFont="1"/>
    <xf numFmtId="0" fontId="5" fillId="2" borderId="14" xfId="23" applyFont="1" applyFill="1" applyBorder="1" applyAlignment="1">
      <alignment horizontal="left" vertical="top" wrapText="1"/>
      <protection/>
    </xf>
    <xf numFmtId="0" fontId="5" fillId="2" borderId="18" xfId="23" applyFont="1" applyFill="1" applyBorder="1" applyAlignment="1">
      <alignment horizontal="left" vertical="top" wrapText="1"/>
      <protection/>
    </xf>
    <xf numFmtId="4" fontId="6" fillId="0" borderId="0" xfId="0" applyNumberFormat="1" applyFont="1"/>
    <xf numFmtId="0" fontId="5" fillId="0" borderId="22" xfId="23" applyFont="1" applyFill="1" applyBorder="1" applyAlignment="1">
      <alignment horizontal="center" vertical="top" wrapText="1"/>
      <protection/>
    </xf>
    <xf numFmtId="0" fontId="5" fillId="0" borderId="17" xfId="23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wrapText="1"/>
    </xf>
    <xf numFmtId="15" fontId="3" fillId="0" borderId="0" xfId="0" applyNumberFormat="1" applyFont="1" applyFill="1"/>
    <xf numFmtId="0" fontId="5" fillId="2" borderId="8" xfId="0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left" vertical="center" inden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43" fontId="10" fillId="0" borderId="1" xfId="22" applyFont="1" applyBorder="1" applyAlignment="1" applyProtection="1">
      <alignment vertical="center" wrapText="1"/>
      <protection locked="0"/>
    </xf>
    <xf numFmtId="43" fontId="11" fillId="0" borderId="1" xfId="22" applyNumberFormat="1" applyFont="1" applyFill="1" applyBorder="1" applyAlignment="1" applyProtection="1">
      <alignment vertical="center" wrapText="1"/>
      <protection locked="0"/>
    </xf>
    <xf numFmtId="43" fontId="11" fillId="0" borderId="1" xfId="22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5" xfId="22" applyFont="1" applyBorder="1" applyAlignment="1" applyProtection="1">
      <alignment vertical="center" wrapText="1"/>
      <protection locked="0"/>
    </xf>
    <xf numFmtId="8" fontId="11" fillId="0" borderId="1" xfId="22" applyNumberFormat="1" applyFont="1" applyFill="1" applyBorder="1" applyAlignment="1" applyProtection="1">
      <alignment vertical="center" wrapText="1"/>
      <protection locked="0"/>
    </xf>
    <xf numFmtId="44" fontId="11" fillId="0" borderId="1" xfId="20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4" fontId="11" fillId="0" borderId="1" xfId="22" applyNumberFormat="1" applyFont="1" applyFill="1" applyBorder="1" applyAlignment="1" applyProtection="1">
      <alignment vertical="center" wrapText="1"/>
      <protection locked="0"/>
    </xf>
    <xf numFmtId="43" fontId="3" fillId="0" borderId="0" xfId="22" applyFont="1" applyBorder="1" applyProtection="1">
      <protection locked="0"/>
    </xf>
    <xf numFmtId="43" fontId="3" fillId="0" borderId="0" xfId="22" applyFont="1" applyFill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/>
      <protection locked="0"/>
    </xf>
    <xf numFmtId="4" fontId="6" fillId="0" borderId="1" xfId="0" applyNumberFormat="1" applyFont="1" applyBorder="1" applyAlignment="1" applyProtection="1">
      <alignment/>
      <protection locked="0"/>
    </xf>
    <xf numFmtId="4" fontId="6" fillId="0" borderId="1" xfId="0" applyNumberFormat="1" applyFont="1" applyFill="1" applyBorder="1" applyAlignment="1" applyProtection="1">
      <alignment/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/>
      <protection locked="0"/>
    </xf>
    <xf numFmtId="15" fontId="6" fillId="0" borderId="1" xfId="0" applyNumberFormat="1" applyFont="1" applyBorder="1" applyAlignment="1" applyProtection="1">
      <alignment/>
      <protection locked="0"/>
    </xf>
    <xf numFmtId="0" fontId="12" fillId="3" borderId="1" xfId="0" applyFont="1" applyFill="1" applyBorder="1" applyAlignment="1" applyProtection="1">
      <alignment wrapText="1"/>
      <protection hidden="1"/>
    </xf>
    <xf numFmtId="0" fontId="5" fillId="3" borderId="1" xfId="0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5" fillId="3" borderId="1" xfId="0" applyNumberFormat="1" applyFont="1" applyFill="1" applyBorder="1" applyAlignment="1">
      <alignment/>
    </xf>
    <xf numFmtId="43" fontId="5" fillId="3" borderId="1" xfId="0" applyNumberFormat="1" applyFont="1" applyFill="1" applyBorder="1" applyAlignment="1">
      <alignment/>
    </xf>
    <xf numFmtId="15" fontId="5" fillId="3" borderId="1" xfId="0" applyNumberFormat="1" applyFont="1" applyFill="1" applyBorder="1" applyAlignment="1">
      <alignment/>
    </xf>
    <xf numFmtId="0" fontId="2" fillId="0" borderId="0" xfId="0" applyFont="1" applyBorder="1" applyProtection="1">
      <protection locked="0"/>
    </xf>
    <xf numFmtId="0" fontId="5" fillId="0" borderId="0" xfId="0" applyFont="1" applyBorder="1"/>
    <xf numFmtId="4" fontId="5" fillId="0" borderId="0" xfId="0" applyNumberFormat="1" applyFont="1" applyBorder="1"/>
    <xf numFmtId="43" fontId="5" fillId="0" borderId="0" xfId="0" applyNumberFormat="1" applyFont="1" applyBorder="1"/>
    <xf numFmtId="15" fontId="5" fillId="0" borderId="0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15" fontId="6" fillId="0" borderId="0" xfId="0" applyNumberFormat="1" applyFont="1"/>
    <xf numFmtId="0" fontId="2" fillId="0" borderId="0" xfId="0" applyFont="1" applyBorder="1" applyAlignment="1">
      <alignment/>
    </xf>
    <xf numFmtId="10" fontId="3" fillId="0" borderId="1" xfId="21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0" xfId="22" applyNumberFormat="1" applyFont="1" applyAlignment="1">
      <alignment/>
    </xf>
    <xf numFmtId="4" fontId="2" fillId="2" borderId="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" fontId="3" fillId="0" borderId="8" xfId="22" applyNumberFormat="1" applyFont="1" applyBorder="1"/>
    <xf numFmtId="0" fontId="3" fillId="0" borderId="1" xfId="0" applyFont="1" applyBorder="1"/>
    <xf numFmtId="0" fontId="2" fillId="3" borderId="4" xfId="0" applyFont="1" applyFill="1" applyBorder="1" applyAlignment="1">
      <alignment horizontal="left" vertical="center" wrapText="1"/>
    </xf>
    <xf numFmtId="10" fontId="2" fillId="3" borderId="1" xfId="0" applyNumberFormat="1" applyFont="1" applyFill="1" applyBorder="1" applyAlignment="1">
      <alignment horizontal="right" wrapText="1"/>
    </xf>
    <xf numFmtId="10" fontId="3" fillId="0" borderId="0" xfId="22" applyNumberFormat="1" applyFont="1" applyBorder="1"/>
    <xf numFmtId="2" fontId="3" fillId="0" borderId="0" xfId="22" applyNumberFormat="1" applyFont="1" applyBorder="1"/>
    <xf numFmtId="10" fontId="3" fillId="0" borderId="0" xfId="0" applyNumberFormat="1" applyFont="1" applyBorder="1"/>
    <xf numFmtId="2" fontId="5" fillId="2" borderId="1" xfId="22" applyNumberFormat="1" applyFont="1" applyFill="1" applyBorder="1" applyAlignment="1">
      <alignment horizontal="center" vertical="top" wrapText="1"/>
    </xf>
    <xf numFmtId="10" fontId="2" fillId="0" borderId="0" xfId="0" applyNumberFormat="1" applyFont="1"/>
    <xf numFmtId="2" fontId="2" fillId="2" borderId="2" xfId="22" applyNumberFormat="1" applyFont="1" applyFill="1" applyBorder="1" applyAlignment="1">
      <alignment horizontal="center" vertical="center" wrapText="1"/>
    </xf>
    <xf numFmtId="2" fontId="2" fillId="2" borderId="12" xfId="22" applyNumberFormat="1" applyFont="1" applyFill="1" applyBorder="1" applyAlignment="1">
      <alignment horizontal="center" vertical="center" wrapText="1"/>
    </xf>
    <xf numFmtId="10" fontId="3" fillId="0" borderId="3" xfId="21" applyNumberFormat="1" applyFont="1" applyFill="1" applyBorder="1" applyAlignment="1">
      <alignment wrapText="1"/>
    </xf>
    <xf numFmtId="10" fontId="3" fillId="0" borderId="1" xfId="25" applyNumberFormat="1" applyFont="1" applyFill="1" applyBorder="1" applyAlignment="1">
      <alignment wrapText="1"/>
    </xf>
    <xf numFmtId="9" fontId="2" fillId="3" borderId="2" xfId="2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2" fillId="0" borderId="0" xfId="22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10" fontId="3" fillId="0" borderId="0" xfId="22" applyNumberFormat="1" applyFont="1" applyAlignment="1">
      <alignment/>
    </xf>
    <xf numFmtId="2" fontId="3" fillId="0" borderId="0" xfId="22" applyNumberFormat="1" applyFont="1" applyAlignment="1">
      <alignment/>
    </xf>
    <xf numFmtId="0" fontId="13" fillId="0" borderId="0" xfId="0" applyFont="1" applyBorder="1"/>
    <xf numFmtId="4" fontId="2" fillId="2" borderId="2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wrapText="1"/>
    </xf>
    <xf numFmtId="4" fontId="2" fillId="2" borderId="12" xfId="24" applyNumberFormat="1" applyFont="1" applyFill="1" applyBorder="1" applyAlignment="1">
      <alignment horizontal="center" vertical="center" wrapText="1"/>
      <protection/>
    </xf>
    <xf numFmtId="165" fontId="6" fillId="0" borderId="1" xfId="22" applyNumberFormat="1" applyFont="1" applyBorder="1" applyAlignment="1" applyProtection="1">
      <alignment vertical="top" wrapText="1"/>
      <protection locked="0"/>
    </xf>
    <xf numFmtId="4" fontId="3" fillId="0" borderId="16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4" fontId="5" fillId="2" borderId="1" xfId="22" applyNumberFormat="1" applyFont="1" applyFill="1" applyBorder="1" applyAlignment="1">
      <alignment horizontal="center" vertical="top" wrapText="1"/>
    </xf>
    <xf numFmtId="4" fontId="3" fillId="0" borderId="0" xfId="22" applyNumberFormat="1" applyFont="1" applyFill="1" applyBorder="1"/>
    <xf numFmtId="4" fontId="5" fillId="0" borderId="19" xfId="22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wrapText="1"/>
    </xf>
    <xf numFmtId="4" fontId="3" fillId="0" borderId="0" xfId="22" applyNumberFormat="1" applyFont="1" applyBorder="1" applyAlignment="1">
      <alignment/>
    </xf>
    <xf numFmtId="10" fontId="4" fillId="0" borderId="0" xfId="0" applyNumberFormat="1" applyFont="1" applyAlignment="1">
      <alignment/>
    </xf>
    <xf numFmtId="10" fontId="3" fillId="0" borderId="0" xfId="0" applyNumberFormat="1" applyFont="1" applyBorder="1" applyAlignment="1">
      <alignment horizontal="center"/>
    </xf>
    <xf numFmtId="10" fontId="5" fillId="2" borderId="1" xfId="23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14" fillId="0" borderId="2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4" fontId="3" fillId="0" borderId="16" xfId="0" applyNumberFormat="1" applyFont="1" applyFill="1" applyBorder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0" fontId="15" fillId="3" borderId="2" xfId="0" applyFont="1" applyFill="1" applyBorder="1" applyAlignment="1">
      <alignment wrapText="1"/>
    </xf>
    <xf numFmtId="4" fontId="2" fillId="3" borderId="16" xfId="0" applyNumberFormat="1" applyFont="1" applyFill="1" applyBorder="1" applyAlignment="1">
      <alignment horizontal="right"/>
    </xf>
    <xf numFmtId="9" fontId="2" fillId="3" borderId="16" xfId="21" applyFont="1" applyFill="1" applyBorder="1" applyAlignment="1">
      <alignment horizontal="right"/>
    </xf>
    <xf numFmtId="10" fontId="3" fillId="0" borderId="0" xfId="0" applyNumberFormat="1" applyFont="1" applyAlignment="1">
      <alignment/>
    </xf>
    <xf numFmtId="4" fontId="5" fillId="2" borderId="1" xfId="23" applyNumberFormat="1" applyFont="1" applyFill="1" applyBorder="1" applyAlignment="1">
      <alignment horizontal="center" vertical="top"/>
      <protection/>
    </xf>
    <xf numFmtId="0" fontId="2" fillId="2" borderId="15" xfId="0" applyFont="1" applyFill="1" applyBorder="1" applyAlignment="1">
      <alignment horizontal="center" vertical="center"/>
    </xf>
    <xf numFmtId="0" fontId="5" fillId="0" borderId="1" xfId="24" applyNumberFormat="1" applyFont="1" applyFill="1" applyBorder="1" applyAlignment="1">
      <alignment horizontal="center" vertical="top"/>
      <protection/>
    </xf>
    <xf numFmtId="0" fontId="5" fillId="0" borderId="1" xfId="2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right"/>
    </xf>
    <xf numFmtId="0" fontId="6" fillId="0" borderId="1" xfId="24" applyNumberFormat="1" applyFont="1" applyFill="1" applyBorder="1" applyAlignment="1">
      <alignment horizontal="center" vertical="top"/>
      <protection/>
    </xf>
    <xf numFmtId="0" fontId="6" fillId="0" borderId="1" xfId="24" applyFont="1" applyFill="1" applyBorder="1" applyAlignment="1">
      <alignment vertical="top" wrapText="1"/>
      <protection/>
    </xf>
    <xf numFmtId="4" fontId="3" fillId="0" borderId="1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6" fillId="0" borderId="1" xfId="24" applyFont="1" applyBorder="1" applyAlignment="1">
      <alignment vertical="top" wrapText="1"/>
      <protection/>
    </xf>
    <xf numFmtId="0" fontId="5" fillId="0" borderId="1" xfId="24" applyFont="1" applyBorder="1" applyAlignment="1">
      <alignment vertical="top" wrapText="1"/>
      <protection/>
    </xf>
    <xf numFmtId="0" fontId="6" fillId="0" borderId="23" xfId="24" applyNumberFormat="1" applyFont="1" applyFill="1" applyBorder="1" applyAlignment="1">
      <alignment horizontal="center" vertical="top"/>
      <protection/>
    </xf>
    <xf numFmtId="0" fontId="6" fillId="0" borderId="23" xfId="24" applyFont="1" applyBorder="1" applyAlignment="1">
      <alignment vertical="top" wrapText="1"/>
      <protection/>
    </xf>
    <xf numFmtId="4" fontId="3" fillId="0" borderId="24" xfId="0" applyNumberFormat="1" applyFont="1" applyFill="1" applyBorder="1" applyAlignment="1">
      <alignment horizontal="right"/>
    </xf>
    <xf numFmtId="0" fontId="5" fillId="2" borderId="25" xfId="23" applyFont="1" applyFill="1" applyBorder="1" applyAlignment="1">
      <alignment horizontal="left" vertical="top"/>
      <protection/>
    </xf>
    <xf numFmtId="0" fontId="5" fillId="2" borderId="26" xfId="23" applyFont="1" applyFill="1" applyBorder="1" applyAlignment="1">
      <alignment horizontal="left" vertical="top"/>
      <protection/>
    </xf>
    <xf numFmtId="0" fontId="5" fillId="2" borderId="18" xfId="23" applyFont="1" applyFill="1" applyBorder="1" applyAlignment="1">
      <alignment horizontal="center" vertical="top"/>
      <protection/>
    </xf>
    <xf numFmtId="0" fontId="2" fillId="0" borderId="14" xfId="0" applyFont="1" applyBorder="1"/>
    <xf numFmtId="0" fontId="3" fillId="0" borderId="14" xfId="0" applyFont="1" applyBorder="1"/>
    <xf numFmtId="0" fontId="2" fillId="2" borderId="27" xfId="0" applyFont="1" applyFill="1" applyBorder="1" applyAlignment="1">
      <alignment horizontal="center" vertical="center"/>
    </xf>
    <xf numFmtId="0" fontId="16" fillId="0" borderId="1" xfId="24" applyFont="1" applyBorder="1" applyAlignment="1" applyProtection="1">
      <alignment horizontal="center" vertical="top"/>
      <protection hidden="1"/>
    </xf>
    <xf numFmtId="0" fontId="15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 indent="1"/>
    </xf>
    <xf numFmtId="4" fontId="14" fillId="0" borderId="1" xfId="0" applyNumberFormat="1" applyFont="1" applyFill="1" applyBorder="1" applyAlignment="1">
      <alignment horizontal="right" vertical="center"/>
    </xf>
    <xf numFmtId="0" fontId="16" fillId="0" borderId="9" xfId="24" applyFont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  <xf numFmtId="0" fontId="14" fillId="0" borderId="1" xfId="0" applyFont="1" applyFill="1" applyBorder="1" applyAlignment="1">
      <alignment horizontal="left" vertical="center" indent="1"/>
    </xf>
    <xf numFmtId="0" fontId="12" fillId="3" borderId="1" xfId="24" applyFont="1" applyFill="1" applyBorder="1" applyAlignment="1" applyProtection="1">
      <alignment horizontal="center" vertical="top"/>
      <protection hidden="1"/>
    </xf>
    <xf numFmtId="0" fontId="15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0" fontId="5" fillId="2" borderId="26" xfId="23" applyFont="1" applyFill="1" applyBorder="1" applyAlignment="1">
      <alignment horizontal="center" vertical="top"/>
      <protection/>
    </xf>
    <xf numFmtId="4" fontId="3" fillId="0" borderId="14" xfId="0" applyNumberFormat="1" applyFont="1" applyBorder="1"/>
    <xf numFmtId="0" fontId="4" fillId="0" borderId="1" xfId="24" applyFont="1" applyBorder="1" applyAlignment="1" applyProtection="1">
      <alignment horizontal="center" vertical="top"/>
      <protection hidden="1"/>
    </xf>
    <xf numFmtId="0" fontId="15" fillId="0" borderId="8" xfId="0" applyFont="1" applyFill="1" applyBorder="1" applyAlignment="1">
      <alignment vertical="center"/>
    </xf>
    <xf numFmtId="4" fontId="2" fillId="0" borderId="1" xfId="0" applyNumberFormat="1" applyFont="1" applyBorder="1"/>
    <xf numFmtId="0" fontId="14" fillId="0" borderId="14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/>
    <xf numFmtId="0" fontId="14" fillId="0" borderId="8" xfId="0" applyFont="1" applyFill="1" applyBorder="1" applyAlignment="1">
      <alignment horizontal="left" vertical="center" indent="1"/>
    </xf>
    <xf numFmtId="0" fontId="17" fillId="3" borderId="1" xfId="24" applyFont="1" applyFill="1" applyBorder="1" applyAlignment="1" applyProtection="1">
      <alignment horizontal="center" vertical="top"/>
      <protection hidden="1"/>
    </xf>
    <xf numFmtId="0" fontId="15" fillId="3" borderId="8" xfId="0" applyFont="1" applyFill="1" applyBorder="1" applyAlignment="1">
      <alignment vertical="center"/>
    </xf>
    <xf numFmtId="4" fontId="2" fillId="3" borderId="1" xfId="0" applyNumberFormat="1" applyFont="1" applyFill="1" applyBorder="1"/>
    <xf numFmtId="0" fontId="19" fillId="0" borderId="0" xfId="0" applyFont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6" fillId="0" borderId="30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0" fontId="6" fillId="0" borderId="32" xfId="0" applyFont="1" applyFill="1" applyBorder="1"/>
    <xf numFmtId="0" fontId="5" fillId="0" borderId="33" xfId="0" applyFont="1" applyFill="1" applyBorder="1" applyAlignment="1">
      <alignment horizontal="center"/>
    </xf>
    <xf numFmtId="0" fontId="6" fillId="0" borderId="34" xfId="0" applyFont="1" applyBorder="1"/>
    <xf numFmtId="0" fontId="6" fillId="0" borderId="0" xfId="24" applyFont="1" applyAlignment="1" applyProtection="1">
      <alignment vertical="top"/>
      <protection/>
    </xf>
    <xf numFmtId="0" fontId="6" fillId="0" borderId="0" xfId="24" applyFont="1" applyAlignment="1">
      <alignment vertical="top" wrapText="1"/>
      <protection/>
    </xf>
    <xf numFmtId="0" fontId="6" fillId="0" borderId="0" xfId="24" applyFont="1" applyAlignment="1">
      <alignment vertical="top"/>
      <protection/>
    </xf>
    <xf numFmtId="0" fontId="6" fillId="0" borderId="0" xfId="24" applyFont="1" applyAlignment="1" applyProtection="1">
      <alignment vertical="top" wrapText="1"/>
      <protection locked="0"/>
    </xf>
    <xf numFmtId="0" fontId="6" fillId="0" borderId="0" xfId="24" applyFont="1" applyAlignment="1" applyProtection="1">
      <alignment horizontal="left" vertical="top" wrapText="1" indent="5"/>
      <protection locked="0"/>
    </xf>
    <xf numFmtId="0" fontId="6" fillId="0" borderId="0" xfId="24" applyFont="1" applyAlignment="1" applyProtection="1">
      <alignment vertical="top"/>
      <protection locked="0"/>
    </xf>
    <xf numFmtId="165" fontId="5" fillId="0" borderId="0" xfId="22" applyNumberFormat="1" applyFont="1" applyBorder="1" applyAlignment="1" applyProtection="1">
      <alignment horizontal="center" vertical="top" wrapText="1"/>
      <protection locked="0"/>
    </xf>
    <xf numFmtId="0" fontId="6" fillId="0" borderId="0" xfId="24" applyFont="1" applyBorder="1" applyAlignment="1" applyProtection="1">
      <alignment vertical="top"/>
      <protection locked="0"/>
    </xf>
    <xf numFmtId="0" fontId="6" fillId="0" borderId="0" xfId="24" applyFont="1" applyBorder="1" applyAlignment="1" applyProtection="1">
      <alignment vertical="top" wrapText="1"/>
      <protection locked="0"/>
    </xf>
    <xf numFmtId="0" fontId="16" fillId="5" borderId="35" xfId="0" applyFont="1" applyFill="1" applyBorder="1" applyAlignment="1" applyProtection="1">
      <alignment horizontal="center" vertical="center"/>
      <protection locked="0"/>
    </xf>
    <xf numFmtId="0" fontId="16" fillId="5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justify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2" borderId="1" xfId="23" applyFont="1" applyFill="1" applyBorder="1" applyAlignment="1">
      <alignment horizontal="center" vertical="top" wrapText="1"/>
      <protection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23" applyFont="1" applyFill="1" applyBorder="1" applyAlignment="1">
      <alignment horizontal="left" vertical="top"/>
      <protection/>
    </xf>
    <xf numFmtId="0" fontId="5" fillId="2" borderId="18" xfId="23" applyFont="1" applyFill="1" applyBorder="1" applyAlignment="1">
      <alignment horizontal="left" vertical="top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  <cellStyle name="Millares 2" xfId="22"/>
    <cellStyle name="Normal 2" xfId="23"/>
    <cellStyle name="Normal 2 2" xfId="24"/>
    <cellStyle name="Porcentaje 2" xfId="25"/>
    <cellStyle name="Normal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47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view="pageBreakPreview" zoomScaleSheetLayoutView="100" workbookViewId="0" topLeftCell="A10">
      <selection activeCell="A45" sqref="A45"/>
    </sheetView>
  </sheetViews>
  <sheetFormatPr defaultColWidth="12.8515625" defaultRowHeight="15"/>
  <cols>
    <col min="1" max="1" width="14.7109375" style="222" customWidth="1"/>
    <col min="2" max="2" width="63.7109375" style="222" bestFit="1" customWidth="1"/>
    <col min="3" max="3" width="29.7109375" style="222" customWidth="1"/>
    <col min="4" max="16384" width="12.8515625" style="222" customWidth="1"/>
  </cols>
  <sheetData>
    <row r="1" spans="1:3" ht="35.1" customHeight="1">
      <c r="A1" s="345" t="s">
        <v>2037</v>
      </c>
      <c r="B1" s="346"/>
      <c r="C1" s="325"/>
    </row>
    <row r="2" spans="1:2" ht="15" customHeight="1">
      <c r="A2" s="326" t="s">
        <v>2038</v>
      </c>
      <c r="B2" s="327" t="s">
        <v>2039</v>
      </c>
    </row>
    <row r="3" spans="1:2" ht="15">
      <c r="A3" s="328"/>
      <c r="B3" s="329"/>
    </row>
    <row r="4" spans="1:2" ht="15">
      <c r="A4" s="330"/>
      <c r="B4" s="331" t="s">
        <v>2040</v>
      </c>
    </row>
    <row r="5" spans="1:2" ht="15">
      <c r="A5" s="330"/>
      <c r="B5" s="331"/>
    </row>
    <row r="6" spans="1:2" ht="15">
      <c r="A6" s="330"/>
      <c r="B6" s="332" t="s">
        <v>1223</v>
      </c>
    </row>
    <row r="7" spans="1:2" ht="15">
      <c r="A7" s="330" t="s">
        <v>2041</v>
      </c>
      <c r="B7" s="333" t="s">
        <v>2042</v>
      </c>
    </row>
    <row r="8" spans="1:2" ht="15">
      <c r="A8" s="330" t="s">
        <v>2043</v>
      </c>
      <c r="B8" s="333" t="s">
        <v>2044</v>
      </c>
    </row>
    <row r="9" spans="1:2" ht="15">
      <c r="A9" s="330" t="s">
        <v>2045</v>
      </c>
      <c r="B9" s="333" t="s">
        <v>2046</v>
      </c>
    </row>
    <row r="10" spans="1:2" ht="15">
      <c r="A10" s="330" t="s">
        <v>2047</v>
      </c>
      <c r="B10" s="333" t="s">
        <v>2048</v>
      </c>
    </row>
    <row r="11" spans="1:2" ht="15">
      <c r="A11" s="330" t="s">
        <v>2049</v>
      </c>
      <c r="B11" s="333" t="s">
        <v>2050</v>
      </c>
    </row>
    <row r="12" spans="1:2" ht="15">
      <c r="A12" s="330" t="s">
        <v>2051</v>
      </c>
      <c r="B12" s="333" t="s">
        <v>2052</v>
      </c>
    </row>
    <row r="13" spans="1:2" ht="15">
      <c r="A13" s="330" t="s">
        <v>2053</v>
      </c>
      <c r="B13" s="333" t="s">
        <v>2054</v>
      </c>
    </row>
    <row r="14" spans="1:2" ht="15">
      <c r="A14" s="330" t="s">
        <v>2055</v>
      </c>
      <c r="B14" s="333" t="s">
        <v>2056</v>
      </c>
    </row>
    <row r="15" spans="1:2" ht="15">
      <c r="A15" s="330" t="s">
        <v>2057</v>
      </c>
      <c r="B15" s="333" t="s">
        <v>2058</v>
      </c>
    </row>
    <row r="16" spans="1:2" ht="15">
      <c r="A16" s="330" t="s">
        <v>2059</v>
      </c>
      <c r="B16" s="333" t="s">
        <v>2060</v>
      </c>
    </row>
    <row r="17" spans="1:2" ht="15">
      <c r="A17" s="330" t="s">
        <v>2061</v>
      </c>
      <c r="B17" s="333" t="s">
        <v>2062</v>
      </c>
    </row>
    <row r="18" spans="1:2" ht="15">
      <c r="A18" s="330" t="s">
        <v>2063</v>
      </c>
      <c r="B18" s="333" t="s">
        <v>2064</v>
      </c>
    </row>
    <row r="19" spans="1:2" ht="15">
      <c r="A19" s="330" t="s">
        <v>2065</v>
      </c>
      <c r="B19" s="333" t="s">
        <v>2066</v>
      </c>
    </row>
    <row r="20" spans="1:2" ht="15">
      <c r="A20" s="330" t="s">
        <v>2067</v>
      </c>
      <c r="B20" s="333" t="s">
        <v>2068</v>
      </c>
    </row>
    <row r="21" spans="1:2" ht="15">
      <c r="A21" s="330" t="s">
        <v>2069</v>
      </c>
      <c r="B21" s="333" t="s">
        <v>2070</v>
      </c>
    </row>
    <row r="22" spans="1:2" ht="15">
      <c r="A22" s="330" t="s">
        <v>2071</v>
      </c>
      <c r="B22" s="333" t="s">
        <v>2072</v>
      </c>
    </row>
    <row r="23" spans="1:2" ht="15">
      <c r="A23" s="330" t="s">
        <v>2073</v>
      </c>
      <c r="B23" s="333" t="s">
        <v>2074</v>
      </c>
    </row>
    <row r="24" spans="1:2" ht="15">
      <c r="A24" s="330" t="s">
        <v>2075</v>
      </c>
      <c r="B24" s="333" t="s">
        <v>2076</v>
      </c>
    </row>
    <row r="25" spans="1:2" ht="15">
      <c r="A25" s="330" t="s">
        <v>2077</v>
      </c>
      <c r="B25" s="333" t="s">
        <v>2078</v>
      </c>
    </row>
    <row r="26" spans="1:2" ht="15">
      <c r="A26" s="330" t="s">
        <v>2079</v>
      </c>
      <c r="B26" s="333" t="s">
        <v>2080</v>
      </c>
    </row>
    <row r="27" spans="1:2" ht="15">
      <c r="A27" s="330" t="s">
        <v>2081</v>
      </c>
      <c r="B27" s="333" t="s">
        <v>2082</v>
      </c>
    </row>
    <row r="28" spans="1:2" ht="15">
      <c r="A28" s="330" t="s">
        <v>2083</v>
      </c>
      <c r="B28" s="333" t="s">
        <v>1961</v>
      </c>
    </row>
    <row r="29" spans="1:2" ht="15">
      <c r="A29" s="330"/>
      <c r="B29" s="333"/>
    </row>
    <row r="30" spans="1:2" ht="15">
      <c r="A30" s="330"/>
      <c r="B30" s="332"/>
    </row>
    <row r="31" spans="1:2" ht="15">
      <c r="A31" s="330" t="s">
        <v>1997</v>
      </c>
      <c r="B31" s="333" t="s">
        <v>1996</v>
      </c>
    </row>
    <row r="32" spans="1:2" ht="15">
      <c r="A32" s="330" t="s">
        <v>2013</v>
      </c>
      <c r="B32" s="333" t="s">
        <v>2012</v>
      </c>
    </row>
    <row r="33" spans="1:2" ht="15">
      <c r="A33" s="330"/>
      <c r="B33" s="333"/>
    </row>
    <row r="34" spans="1:2" ht="15">
      <c r="A34" s="330"/>
      <c r="B34" s="331" t="s">
        <v>2084</v>
      </c>
    </row>
    <row r="35" spans="1:2" ht="15">
      <c r="A35" s="330" t="s">
        <v>2085</v>
      </c>
      <c r="B35" s="333" t="s">
        <v>2086</v>
      </c>
    </row>
    <row r="36" spans="1:2" ht="15">
      <c r="A36" s="330"/>
      <c r="B36" s="333" t="s">
        <v>2087</v>
      </c>
    </row>
    <row r="37" spans="1:2" ht="10.8" thickBot="1">
      <c r="A37" s="334"/>
      <c r="B37" s="335"/>
    </row>
    <row r="39" spans="1:3" ht="15">
      <c r="A39" s="336" t="s">
        <v>2088</v>
      </c>
      <c r="B39" s="337"/>
      <c r="C39" s="337"/>
    </row>
    <row r="40" spans="1:3" ht="15">
      <c r="A40" s="338"/>
      <c r="B40" s="337"/>
      <c r="C40" s="337"/>
    </row>
    <row r="41" spans="1:3" ht="15">
      <c r="A41" s="339"/>
      <c r="B41" s="340"/>
      <c r="C41" s="339"/>
    </row>
    <row r="42" spans="1:3" ht="15">
      <c r="A42" s="341"/>
      <c r="B42" s="339"/>
      <c r="C42" s="339"/>
    </row>
    <row r="43" spans="1:3" ht="15">
      <c r="A43" s="341"/>
      <c r="B43" s="344" t="s">
        <v>2094</v>
      </c>
      <c r="C43" s="343" t="s">
        <v>2093</v>
      </c>
    </row>
    <row r="44" spans="1:3" ht="15">
      <c r="A44" s="341"/>
      <c r="B44" s="342" t="s">
        <v>2089</v>
      </c>
      <c r="C44" s="342" t="s">
        <v>2090</v>
      </c>
    </row>
    <row r="45" spans="2:3" ht="15">
      <c r="B45" s="342" t="s">
        <v>2091</v>
      </c>
      <c r="C45" s="342" t="s">
        <v>2092</v>
      </c>
    </row>
  </sheetData>
  <mergeCells count="1">
    <mergeCell ref="A1:B1"/>
  </mergeCell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7"/>
  <sheetViews>
    <sheetView view="pageBreakPreview" zoomScaleSheetLayoutView="100" workbookViewId="0" topLeftCell="A3">
      <selection activeCell="B26" sqref="B26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1" spans="1:6" ht="11.25" customHeight="1">
      <c r="A1" s="1" t="s">
        <v>0</v>
      </c>
      <c r="B1" s="1"/>
      <c r="C1" s="2"/>
      <c r="D1" s="2"/>
      <c r="E1" s="2"/>
      <c r="F1" s="5"/>
    </row>
    <row r="2" spans="1:5" ht="11.25" customHeight="1">
      <c r="A2" s="1" t="s">
        <v>1</v>
      </c>
      <c r="B2" s="1"/>
      <c r="C2" s="2"/>
      <c r="D2" s="2"/>
      <c r="E2" s="2"/>
    </row>
    <row r="3" spans="1:5" ht="11.25" customHeight="1">
      <c r="A3" s="1"/>
      <c r="B3" s="1"/>
      <c r="C3" s="2"/>
      <c r="D3" s="2"/>
      <c r="E3" s="2"/>
    </row>
    <row r="4" ht="11.25" customHeight="1"/>
    <row r="5" spans="1:6" ht="11.25" customHeight="1">
      <c r="A5" s="115" t="s">
        <v>738</v>
      </c>
      <c r="B5" s="115"/>
      <c r="C5" s="116"/>
      <c r="D5" s="116"/>
      <c r="E5" s="116"/>
      <c r="F5" s="10" t="s">
        <v>739</v>
      </c>
    </row>
    <row r="6" spans="1:5" s="17" customFormat="1" ht="15">
      <c r="A6" s="83"/>
      <c r="B6" s="83"/>
      <c r="C6" s="116"/>
      <c r="D6" s="116"/>
      <c r="E6" s="116"/>
    </row>
    <row r="7" spans="1:6" ht="15" customHeight="1">
      <c r="A7" s="13" t="s">
        <v>4</v>
      </c>
      <c r="B7" s="14" t="s">
        <v>5</v>
      </c>
      <c r="C7" s="107" t="s">
        <v>597</v>
      </c>
      <c r="D7" s="107" t="s">
        <v>598</v>
      </c>
      <c r="E7" s="107" t="s">
        <v>599</v>
      </c>
      <c r="F7" s="108" t="s">
        <v>600</v>
      </c>
    </row>
    <row r="8" spans="1:6" ht="15">
      <c r="A8" s="112" t="s">
        <v>740</v>
      </c>
      <c r="B8" s="112" t="s">
        <v>741</v>
      </c>
      <c r="C8" s="117">
        <v>31222056.17</v>
      </c>
      <c r="D8" s="117">
        <v>31222056.17</v>
      </c>
      <c r="E8" s="19">
        <f aca="true" t="shared" si="0" ref="E8">D8-C8</f>
        <v>0</v>
      </c>
      <c r="F8" s="118"/>
    </row>
    <row r="9" spans="1:6" ht="15">
      <c r="A9" s="112" t="s">
        <v>742</v>
      </c>
      <c r="B9" s="112" t="s">
        <v>743</v>
      </c>
      <c r="C9" s="117">
        <v>0.01</v>
      </c>
      <c r="D9" s="117">
        <v>0.01</v>
      </c>
      <c r="E9" s="19">
        <f>D9-C9</f>
        <v>0</v>
      </c>
      <c r="F9" s="118"/>
    </row>
    <row r="10" spans="1:6" ht="15">
      <c r="A10" s="112" t="s">
        <v>744</v>
      </c>
      <c r="B10" s="112" t="s">
        <v>745</v>
      </c>
      <c r="C10" s="117">
        <v>29564728.31</v>
      </c>
      <c r="D10" s="117">
        <v>32086814.02</v>
      </c>
      <c r="E10" s="19">
        <f>D10-C10</f>
        <v>2522085.710000001</v>
      </c>
      <c r="F10" s="118"/>
    </row>
    <row r="11" spans="1:6" ht="15">
      <c r="A11" s="73"/>
      <c r="B11" s="73" t="s">
        <v>746</v>
      </c>
      <c r="C11" s="23">
        <f>SUM(C8:C10)</f>
        <v>60786784.49</v>
      </c>
      <c r="D11" s="23">
        <f>SUM(D8:D10)</f>
        <v>63308870.2</v>
      </c>
      <c r="E11" s="23">
        <f>SUM(E8:E10)</f>
        <v>2522085.710000001</v>
      </c>
      <c r="F11" s="73"/>
    </row>
    <row r="12" spans="1:6" ht="15">
      <c r="A12" s="37"/>
      <c r="B12" s="37"/>
      <c r="C12" s="38"/>
      <c r="D12" s="38"/>
      <c r="E12" s="38"/>
      <c r="F12" s="37"/>
    </row>
    <row r="13" spans="1:6" ht="15">
      <c r="A13" s="37"/>
      <c r="B13" s="37"/>
      <c r="C13" s="38"/>
      <c r="D13" s="38"/>
      <c r="E13" s="38"/>
      <c r="F13" s="37"/>
    </row>
    <row r="14" spans="1:6" ht="11.25" customHeight="1">
      <c r="A14" s="119" t="s">
        <v>747</v>
      </c>
      <c r="B14" s="120"/>
      <c r="C14" s="116"/>
      <c r="D14" s="116"/>
      <c r="E14" s="116"/>
      <c r="F14" s="10" t="s">
        <v>739</v>
      </c>
    </row>
    <row r="15" spans="1:5" ht="15">
      <c r="A15" s="95"/>
      <c r="B15" s="95"/>
      <c r="C15" s="96"/>
      <c r="D15" s="96"/>
      <c r="E15" s="96"/>
    </row>
    <row r="16" spans="1:6" ht="15" customHeight="1">
      <c r="A16" s="13" t="s">
        <v>4</v>
      </c>
      <c r="B16" s="14" t="s">
        <v>5</v>
      </c>
      <c r="C16" s="107" t="s">
        <v>597</v>
      </c>
      <c r="D16" s="107" t="s">
        <v>598</v>
      </c>
      <c r="E16" s="107" t="s">
        <v>599</v>
      </c>
      <c r="F16" s="108" t="s">
        <v>600</v>
      </c>
    </row>
    <row r="17" spans="1:6" ht="11.25" customHeight="1">
      <c r="A17" s="18" t="s">
        <v>748</v>
      </c>
      <c r="B17" s="112" t="s">
        <v>741</v>
      </c>
      <c r="C17" s="19">
        <v>29307781.37</v>
      </c>
      <c r="D17" s="19">
        <v>29853567.71</v>
      </c>
      <c r="E17" s="19">
        <f aca="true" t="shared" si="1" ref="E17:E18">D17-C17</f>
        <v>545786.3399999999</v>
      </c>
      <c r="F17" s="118"/>
    </row>
    <row r="18" spans="1:6" ht="11.25" customHeight="1">
      <c r="A18" s="18" t="s">
        <v>749</v>
      </c>
      <c r="B18" s="112" t="s">
        <v>745</v>
      </c>
      <c r="C18" s="19">
        <v>20062256.13</v>
      </c>
      <c r="D18" s="19">
        <v>21681938.23</v>
      </c>
      <c r="E18" s="19">
        <f t="shared" si="1"/>
        <v>1619682.1000000015</v>
      </c>
      <c r="F18" s="118"/>
    </row>
    <row r="19" spans="1:6" ht="15">
      <c r="A19" s="73"/>
      <c r="B19" s="73" t="s">
        <v>750</v>
      </c>
      <c r="C19" s="23">
        <f>SUM(C17:C18)</f>
        <v>49370037.5</v>
      </c>
      <c r="D19" s="23">
        <f>SUM(D17:D18)</f>
        <v>51535505.94</v>
      </c>
      <c r="E19" s="23">
        <f>SUM(E17:E18)</f>
        <v>2165468.4400000013</v>
      </c>
      <c r="F19" s="73"/>
    </row>
    <row r="20" spans="1:6" ht="15">
      <c r="A20" s="37"/>
      <c r="B20" s="37"/>
      <c r="C20" s="38"/>
      <c r="D20" s="38"/>
      <c r="E20" s="38"/>
      <c r="F20" s="37"/>
    </row>
    <row r="21" spans="1:6" ht="15">
      <c r="A21" s="37"/>
      <c r="B21" s="37"/>
      <c r="C21" s="38"/>
      <c r="D21" s="38"/>
      <c r="E21" s="38"/>
      <c r="F21" s="37"/>
    </row>
    <row r="22" spans="1:6" ht="11.25" customHeight="1">
      <c r="A22" s="121" t="s">
        <v>751</v>
      </c>
      <c r="B22" s="122"/>
      <c r="C22" s="123"/>
      <c r="D22" s="123"/>
      <c r="E22" s="103"/>
      <c r="F22" s="61" t="s">
        <v>752</v>
      </c>
    </row>
    <row r="23" spans="1:3" ht="15">
      <c r="A23" s="86"/>
      <c r="B23" s="86"/>
      <c r="C23" s="26"/>
    </row>
    <row r="24" spans="1:6" ht="15" customHeight="1">
      <c r="A24" s="13" t="s">
        <v>4</v>
      </c>
      <c r="B24" s="14" t="s">
        <v>5</v>
      </c>
      <c r="C24" s="107" t="s">
        <v>597</v>
      </c>
      <c r="D24" s="107" t="s">
        <v>598</v>
      </c>
      <c r="E24" s="107" t="s">
        <v>599</v>
      </c>
      <c r="F24" s="108" t="s">
        <v>600</v>
      </c>
    </row>
    <row r="25" spans="1:6" ht="15">
      <c r="A25" s="112"/>
      <c r="B25" s="71" t="s">
        <v>12</v>
      </c>
      <c r="C25" s="19"/>
      <c r="D25" s="117"/>
      <c r="E25" s="117"/>
      <c r="F25" s="118"/>
    </row>
    <row r="26" spans="1:6" ht="15">
      <c r="A26" s="124"/>
      <c r="B26" s="124" t="s">
        <v>753</v>
      </c>
      <c r="C26" s="125">
        <f>SUM(C25:C25)</f>
        <v>0</v>
      </c>
      <c r="D26" s="125">
        <f>SUM(D25:D25)</f>
        <v>0</v>
      </c>
      <c r="E26" s="125">
        <f>SUM(E25:E25)</f>
        <v>0</v>
      </c>
      <c r="F26" s="125"/>
    </row>
    <row r="27" spans="1:6" ht="15">
      <c r="A27" s="126"/>
      <c r="B27" s="127"/>
      <c r="C27" s="128"/>
      <c r="D27" s="128"/>
      <c r="E27" s="128"/>
      <c r="F27" s="127"/>
    </row>
  </sheetData>
  <dataValidations count="6">
    <dataValidation allowBlank="1" showInputMessage="1" showErrorMessage="1" prompt="Corresponde al nombre o descripción de la cuenta de acuerdo al Plan de Cuentas emitido por el CONAC." sqref="B7 B24 B16"/>
    <dataValidation allowBlank="1" showInputMessage="1" showErrorMessage="1" prompt="Diferencia entre el saldo final y el inicial presentados." sqref="E7 E24 E16"/>
    <dataValidation allowBlank="1" showInputMessage="1" showErrorMessage="1" prompt="Indicar el medio como se está amortizando el intangible, por tiempo, por uso." sqref="F7 F24 F16"/>
    <dataValidation allowBlank="1" showInputMessage="1" showErrorMessage="1" prompt="Corresponde al número de la cuenta de acuerdo al Plan de Cuentas emitido por el CONAC (DOF 23/12/2015)." sqref="A7 A16 A24"/>
    <dataValidation allowBlank="1" showInputMessage="1" showErrorMessage="1" prompt="Saldo al 31 de diciembre del año anterior del ejercio que se presenta." sqref="C7 C16 C24"/>
    <dataValidation allowBlank="1" showInputMessage="1" showErrorMessage="1" prompt="Importe final del periodo que corresponde la información financiera trimestral que se presenta." sqref="D7 D16 D24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view="pageBreakPreview" zoomScaleSheetLayoutView="100" workbookViewId="0" topLeftCell="A1">
      <selection activeCell="B44" sqref="B44"/>
    </sheetView>
  </sheetViews>
  <sheetFormatPr defaultColWidth="11.421875" defaultRowHeight="15"/>
  <cols>
    <col min="1" max="1" width="20.7109375" style="80" customWidth="1"/>
    <col min="2" max="7" width="11.421875" style="80" customWidth="1"/>
    <col min="8" max="8" width="17.7109375" style="80" customWidth="1"/>
    <col min="9" max="16384" width="11.421875" style="8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5"/>
    </row>
    <row r="2" spans="1:8" ht="15">
      <c r="A2" s="1" t="s">
        <v>1</v>
      </c>
      <c r="B2" s="1"/>
      <c r="C2" s="1"/>
      <c r="D2" s="1"/>
      <c r="E2" s="1"/>
      <c r="F2" s="1"/>
      <c r="G2" s="1"/>
      <c r="H2" s="6"/>
    </row>
    <row r="3" spans="1:8" ht="15">
      <c r="A3" s="1"/>
      <c r="B3" s="1"/>
      <c r="C3" s="1"/>
      <c r="D3" s="1"/>
      <c r="E3" s="1"/>
      <c r="F3" s="1"/>
      <c r="G3" s="1"/>
      <c r="H3" s="6"/>
    </row>
    <row r="4" spans="1:8" ht="11.25" customHeight="1">
      <c r="A4" s="6"/>
      <c r="B4" s="6"/>
      <c r="C4" s="6"/>
      <c r="D4" s="6"/>
      <c r="E4" s="6"/>
      <c r="F4" s="6"/>
      <c r="G4" s="1"/>
      <c r="H4" s="6"/>
    </row>
    <row r="5" spans="1:8" ht="11.25" customHeight="1">
      <c r="A5" s="81" t="s">
        <v>754</v>
      </c>
      <c r="B5" s="82"/>
      <c r="C5" s="6"/>
      <c r="D5" s="6"/>
      <c r="E5" s="83"/>
      <c r="F5" s="83"/>
      <c r="G5" s="83"/>
      <c r="H5" s="10" t="s">
        <v>755</v>
      </c>
    </row>
    <row r="6" spans="10:17" ht="15">
      <c r="J6" s="347"/>
      <c r="K6" s="347"/>
      <c r="L6" s="347"/>
      <c r="M6" s="347"/>
      <c r="N6" s="347"/>
      <c r="O6" s="347"/>
      <c r="P6" s="347"/>
      <c r="Q6" s="347"/>
    </row>
    <row r="7" ht="15">
      <c r="A7" s="1" t="s">
        <v>542</v>
      </c>
    </row>
    <row r="8" spans="1:8" ht="52.5" customHeight="1">
      <c r="A8" s="351" t="s">
        <v>756</v>
      </c>
      <c r="B8" s="352"/>
      <c r="C8" s="352"/>
      <c r="D8" s="352"/>
      <c r="E8" s="352"/>
      <c r="F8" s="352"/>
      <c r="G8" s="352"/>
      <c r="H8" s="353"/>
    </row>
  </sheetData>
  <mergeCells count="2">
    <mergeCell ref="J6:Q6"/>
    <mergeCell ref="A8:H8"/>
  </mergeCell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84" r:id="rId1"/>
  <colBreaks count="1" manualBreakCount="1">
    <brk id="8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7"/>
  <sheetViews>
    <sheetView zoomScaleSheetLayoutView="100" workbookViewId="0" topLeftCell="A1">
      <selection activeCell="B8" sqref="B8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1" spans="1:4" ht="15">
      <c r="A1" s="129" t="s">
        <v>0</v>
      </c>
      <c r="B1" s="129"/>
      <c r="C1" s="4"/>
      <c r="D1" s="5"/>
    </row>
    <row r="2" spans="1:3" ht="15">
      <c r="A2" s="129" t="s">
        <v>1</v>
      </c>
      <c r="B2" s="129"/>
      <c r="C2" s="4"/>
    </row>
    <row r="3" spans="1:4" ht="15">
      <c r="A3" s="76"/>
      <c r="B3" s="76"/>
      <c r="C3" s="130"/>
      <c r="D3" s="76"/>
    </row>
    <row r="4" spans="1:4" ht="15">
      <c r="A4" s="76"/>
      <c r="B4" s="76"/>
      <c r="C4" s="130"/>
      <c r="D4" s="76"/>
    </row>
    <row r="5" spans="1:4" s="51" customFormat="1" ht="11.25" customHeight="1">
      <c r="A5" s="115" t="s">
        <v>757</v>
      </c>
      <c r="B5" s="131"/>
      <c r="C5" s="132"/>
      <c r="D5" s="133" t="s">
        <v>758</v>
      </c>
    </row>
    <row r="6" spans="1:4" ht="15">
      <c r="A6" s="134"/>
      <c r="B6" s="134"/>
      <c r="C6" s="135"/>
      <c r="D6" s="134"/>
    </row>
    <row r="7" spans="1:4" ht="15" customHeight="1">
      <c r="A7" s="13" t="s">
        <v>4</v>
      </c>
      <c r="B7" s="14" t="s">
        <v>5</v>
      </c>
      <c r="C7" s="15" t="s">
        <v>6</v>
      </c>
      <c r="D7" s="136" t="s">
        <v>80</v>
      </c>
    </row>
    <row r="8" spans="1:4" ht="15">
      <c r="A8" s="137" t="s">
        <v>759</v>
      </c>
      <c r="B8" s="137" t="s">
        <v>760</v>
      </c>
      <c r="C8" s="138">
        <v>2310</v>
      </c>
      <c r="D8" s="139"/>
    </row>
    <row r="9" spans="1:4" ht="15">
      <c r="A9" s="137" t="s">
        <v>761</v>
      </c>
      <c r="B9" s="137" t="s">
        <v>762</v>
      </c>
      <c r="C9" s="138">
        <v>1360314.95</v>
      </c>
      <c r="D9" s="139"/>
    </row>
    <row r="10" spans="1:4" ht="15">
      <c r="A10" s="137" t="s">
        <v>763</v>
      </c>
      <c r="B10" s="137" t="s">
        <v>764</v>
      </c>
      <c r="C10" s="138">
        <v>950000</v>
      </c>
      <c r="D10" s="139"/>
    </row>
    <row r="11" spans="1:4" ht="15">
      <c r="A11" s="137" t="s">
        <v>765</v>
      </c>
      <c r="B11" s="137" t="s">
        <v>766</v>
      </c>
      <c r="C11" s="138">
        <v>22000</v>
      </c>
      <c r="D11" s="139"/>
    </row>
    <row r="12" spans="1:4" ht="15">
      <c r="A12" s="137" t="s">
        <v>767</v>
      </c>
      <c r="B12" s="137" t="s">
        <v>768</v>
      </c>
      <c r="C12" s="138">
        <v>54050</v>
      </c>
      <c r="D12" s="139"/>
    </row>
    <row r="13" spans="1:4" ht="15">
      <c r="A13" s="137" t="s">
        <v>769</v>
      </c>
      <c r="B13" s="137" t="s">
        <v>770</v>
      </c>
      <c r="C13" s="138">
        <v>5000</v>
      </c>
      <c r="D13" s="139"/>
    </row>
    <row r="14" spans="1:4" ht="15">
      <c r="A14" s="137" t="s">
        <v>771</v>
      </c>
      <c r="B14" s="137" t="s">
        <v>772</v>
      </c>
      <c r="C14" s="138">
        <v>28000</v>
      </c>
      <c r="D14" s="139"/>
    </row>
    <row r="15" spans="1:4" ht="15">
      <c r="A15" s="137" t="s">
        <v>773</v>
      </c>
      <c r="B15" s="137" t="s">
        <v>774</v>
      </c>
      <c r="C15" s="138">
        <v>14513.92</v>
      </c>
      <c r="D15" s="139"/>
    </row>
    <row r="16" spans="1:4" ht="15">
      <c r="A16" s="137" t="s">
        <v>775</v>
      </c>
      <c r="B16" s="137" t="s">
        <v>776</v>
      </c>
      <c r="C16" s="138">
        <v>147626.24</v>
      </c>
      <c r="D16" s="139"/>
    </row>
    <row r="17" spans="1:4" ht="15">
      <c r="A17" s="137" t="s">
        <v>777</v>
      </c>
      <c r="B17" s="137" t="s">
        <v>778</v>
      </c>
      <c r="C17" s="138">
        <v>18000</v>
      </c>
      <c r="D17" s="139"/>
    </row>
    <row r="18" spans="1:4" ht="15">
      <c r="A18" s="137" t="s">
        <v>779</v>
      </c>
      <c r="B18" s="137" t="s">
        <v>780</v>
      </c>
      <c r="C18" s="138">
        <v>87200</v>
      </c>
      <c r="D18" s="139"/>
    </row>
    <row r="19" spans="1:4" ht="15">
      <c r="A19" s="137" t="s">
        <v>781</v>
      </c>
      <c r="B19" s="137" t="s">
        <v>782</v>
      </c>
      <c r="C19" s="138">
        <v>24360</v>
      </c>
      <c r="D19" s="139"/>
    </row>
    <row r="20" spans="1:4" ht="15">
      <c r="A20" s="58"/>
      <c r="B20" s="58" t="s">
        <v>783</v>
      </c>
      <c r="C20" s="40">
        <f>SUM(C8:C19)</f>
        <v>2713375.1100000003</v>
      </c>
      <c r="D20" s="140"/>
    </row>
    <row r="23" spans="1:4" ht="11.25" customHeight="1">
      <c r="A23" s="115" t="s">
        <v>784</v>
      </c>
      <c r="B23" s="131"/>
      <c r="C23" s="132"/>
      <c r="D23" s="133" t="s">
        <v>758</v>
      </c>
    </row>
    <row r="24" spans="1:4" ht="15">
      <c r="A24" s="134"/>
      <c r="B24" s="134"/>
      <c r="C24" s="135"/>
      <c r="D24" s="134"/>
    </row>
    <row r="25" spans="1:4" ht="15" customHeight="1">
      <c r="A25" s="13" t="s">
        <v>4</v>
      </c>
      <c r="B25" s="14" t="s">
        <v>5</v>
      </c>
      <c r="C25" s="15" t="s">
        <v>6</v>
      </c>
      <c r="D25" s="136" t="s">
        <v>80</v>
      </c>
    </row>
    <row r="26" spans="1:4" ht="15">
      <c r="A26" s="137"/>
      <c r="B26" s="71" t="s">
        <v>12</v>
      </c>
      <c r="C26" s="38"/>
      <c r="D26" s="139"/>
    </row>
    <row r="27" spans="1:4" ht="15">
      <c r="A27" s="58"/>
      <c r="B27" s="58" t="s">
        <v>785</v>
      </c>
      <c r="C27" s="40">
        <f>SUM(C26:C26)</f>
        <v>0</v>
      </c>
      <c r="D27" s="140"/>
    </row>
  </sheetData>
  <dataValidations count="4">
    <dataValidation allowBlank="1" showInputMessage="1" showErrorMessage="1" prompt="Características cualitativas significativas que les impacten financieramente." sqref="D7 D25"/>
    <dataValidation allowBlank="1" showInputMessage="1" showErrorMessage="1" prompt="Corresponde al nombre o descripción de la cuenta de acuerdo al Plan de Cuentas emitido por el CONAC." sqref="B7 B25"/>
    <dataValidation allowBlank="1" showInputMessage="1" showErrorMessage="1" prompt="Corresponde al número de la cuenta de acuerdo al Plan de Cuentas emitido por el CONAC (DOF 23/12/2015)." sqref="A7 A25"/>
    <dataValidation allowBlank="1" showInputMessage="1" showErrorMessage="1" prompt="Saldo final de la Información Financiera Trimestral que se presenta (trimestral: 1er, 2do, 3ro. o 4to.)." sqref="C7 C25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92"/>
  <sheetViews>
    <sheetView zoomScaleSheetLayoutView="100" workbookViewId="0" topLeftCell="A1">
      <selection activeCell="F193" sqref="F193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 customWidth="1"/>
  </cols>
  <sheetData>
    <row r="1" spans="1:8" ht="11.25" customHeight="1">
      <c r="A1" s="1" t="s">
        <v>0</v>
      </c>
      <c r="B1" s="1"/>
      <c r="C1" s="2"/>
      <c r="D1" s="2"/>
      <c r="E1" s="2"/>
      <c r="F1" s="2"/>
      <c r="G1" s="2"/>
      <c r="H1" s="5"/>
    </row>
    <row r="2" spans="1:8" ht="15">
      <c r="A2" s="1" t="s">
        <v>1</v>
      </c>
      <c r="B2" s="1"/>
      <c r="C2" s="2"/>
      <c r="D2" s="2"/>
      <c r="E2" s="2"/>
      <c r="F2" s="2"/>
      <c r="G2" s="2"/>
      <c r="H2" s="7"/>
    </row>
    <row r="3" ht="15">
      <c r="H3" s="7"/>
    </row>
    <row r="4" ht="15">
      <c r="H4" s="7"/>
    </row>
    <row r="5" spans="1:8" ht="11.25" customHeight="1">
      <c r="A5" s="8" t="s">
        <v>786</v>
      </c>
      <c r="B5" s="10"/>
      <c r="C5" s="141"/>
      <c r="D5" s="141"/>
      <c r="E5" s="141"/>
      <c r="F5" s="141"/>
      <c r="G5" s="141"/>
      <c r="H5" s="142" t="s">
        <v>787</v>
      </c>
    </row>
    <row r="6" ht="15">
      <c r="A6" s="95"/>
    </row>
    <row r="7" spans="1:8" ht="15" customHeight="1">
      <c r="A7" s="13" t="s">
        <v>4</v>
      </c>
      <c r="B7" s="14" t="s">
        <v>5</v>
      </c>
      <c r="C7" s="15" t="s">
        <v>6</v>
      </c>
      <c r="D7" s="63" t="s">
        <v>76</v>
      </c>
      <c r="E7" s="63" t="s">
        <v>77</v>
      </c>
      <c r="F7" s="63" t="s">
        <v>78</v>
      </c>
      <c r="G7" s="64" t="s">
        <v>79</v>
      </c>
      <c r="H7" s="14" t="s">
        <v>80</v>
      </c>
    </row>
    <row r="8" spans="1:8" ht="15">
      <c r="A8" s="18" t="s">
        <v>788</v>
      </c>
      <c r="B8" s="18" t="s">
        <v>789</v>
      </c>
      <c r="C8" s="19">
        <v>557997.16</v>
      </c>
      <c r="D8" s="19">
        <f>+C8</f>
        <v>557997.16</v>
      </c>
      <c r="E8" s="19"/>
      <c r="F8" s="19"/>
      <c r="G8" s="19"/>
      <c r="H8" s="143"/>
    </row>
    <row r="9" spans="1:8" ht="15">
      <c r="A9" s="18" t="s">
        <v>790</v>
      </c>
      <c r="B9" s="18" t="s">
        <v>791</v>
      </c>
      <c r="C9" s="19">
        <v>609.14</v>
      </c>
      <c r="D9" s="19">
        <f aca="true" t="shared" si="0" ref="D9:D72">+C9</f>
        <v>609.14</v>
      </c>
      <c r="E9" s="19"/>
      <c r="F9" s="19"/>
      <c r="G9" s="19"/>
      <c r="H9" s="143"/>
    </row>
    <row r="10" spans="1:8" ht="15">
      <c r="A10" s="18" t="s">
        <v>792</v>
      </c>
      <c r="B10" s="18" t="s">
        <v>793</v>
      </c>
      <c r="C10" s="19">
        <v>399394.13</v>
      </c>
      <c r="D10" s="19">
        <f t="shared" si="0"/>
        <v>399394.13</v>
      </c>
      <c r="E10" s="19"/>
      <c r="F10" s="19"/>
      <c r="G10" s="19"/>
      <c r="H10" s="143"/>
    </row>
    <row r="11" spans="1:8" ht="15">
      <c r="A11" s="18" t="s">
        <v>794</v>
      </c>
      <c r="B11" s="18" t="s">
        <v>795</v>
      </c>
      <c r="C11" s="19">
        <v>562703.35</v>
      </c>
      <c r="D11" s="19">
        <f t="shared" si="0"/>
        <v>562703.35</v>
      </c>
      <c r="E11" s="19"/>
      <c r="F11" s="19"/>
      <c r="G11" s="19"/>
      <c r="H11" s="143"/>
    </row>
    <row r="12" spans="1:8" ht="15">
      <c r="A12" s="18" t="s">
        <v>796</v>
      </c>
      <c r="B12" s="18" t="s">
        <v>797</v>
      </c>
      <c r="C12" s="19">
        <v>12.95</v>
      </c>
      <c r="D12" s="19">
        <f t="shared" si="0"/>
        <v>12.95</v>
      </c>
      <c r="E12" s="19"/>
      <c r="F12" s="19"/>
      <c r="G12" s="19"/>
      <c r="H12" s="143"/>
    </row>
    <row r="13" spans="1:8" ht="15">
      <c r="A13" s="18" t="s">
        <v>798</v>
      </c>
      <c r="B13" s="18" t="s">
        <v>799</v>
      </c>
      <c r="C13" s="19">
        <v>613852.52</v>
      </c>
      <c r="D13" s="19">
        <f t="shared" si="0"/>
        <v>613852.52</v>
      </c>
      <c r="E13" s="19"/>
      <c r="F13" s="19"/>
      <c r="G13" s="19"/>
      <c r="H13" s="143"/>
    </row>
    <row r="14" spans="1:8" ht="15">
      <c r="A14" s="18" t="s">
        <v>800</v>
      </c>
      <c r="B14" s="18" t="s">
        <v>801</v>
      </c>
      <c r="C14" s="19">
        <v>5359.2</v>
      </c>
      <c r="D14" s="19">
        <f t="shared" si="0"/>
        <v>5359.2</v>
      </c>
      <c r="E14" s="19"/>
      <c r="F14" s="19"/>
      <c r="G14" s="19"/>
      <c r="H14" s="143"/>
    </row>
    <row r="15" spans="1:8" ht="15">
      <c r="A15" s="18" t="s">
        <v>802</v>
      </c>
      <c r="B15" s="18" t="s">
        <v>803</v>
      </c>
      <c r="C15" s="19">
        <v>173713.67</v>
      </c>
      <c r="D15" s="19">
        <f t="shared" si="0"/>
        <v>173713.67</v>
      </c>
      <c r="E15" s="19"/>
      <c r="F15" s="19"/>
      <c r="G15" s="19"/>
      <c r="H15" s="143"/>
    </row>
    <row r="16" spans="1:8" ht="15">
      <c r="A16" s="18" t="s">
        <v>804</v>
      </c>
      <c r="B16" s="18" t="s">
        <v>805</v>
      </c>
      <c r="C16" s="19">
        <v>18178.44</v>
      </c>
      <c r="D16" s="19">
        <f t="shared" si="0"/>
        <v>18178.44</v>
      </c>
      <c r="E16" s="19"/>
      <c r="F16" s="19"/>
      <c r="G16" s="19"/>
      <c r="H16" s="143"/>
    </row>
    <row r="17" spans="1:8" ht="15">
      <c r="A17" s="18" t="s">
        <v>806</v>
      </c>
      <c r="B17" s="18" t="s">
        <v>807</v>
      </c>
      <c r="C17" s="19">
        <v>5090.08</v>
      </c>
      <c r="D17" s="19">
        <f t="shared" si="0"/>
        <v>5090.08</v>
      </c>
      <c r="E17" s="19"/>
      <c r="F17" s="19"/>
      <c r="G17" s="19"/>
      <c r="H17" s="143"/>
    </row>
    <row r="18" spans="1:8" ht="15">
      <c r="A18" s="18" t="s">
        <v>808</v>
      </c>
      <c r="B18" s="18" t="s">
        <v>809</v>
      </c>
      <c r="C18" s="19">
        <v>5312.8</v>
      </c>
      <c r="D18" s="19">
        <f t="shared" si="0"/>
        <v>5312.8</v>
      </c>
      <c r="E18" s="19"/>
      <c r="F18" s="19"/>
      <c r="G18" s="19"/>
      <c r="H18" s="143"/>
    </row>
    <row r="19" spans="1:8" ht="15">
      <c r="A19" s="18" t="s">
        <v>810</v>
      </c>
      <c r="B19" s="18" t="s">
        <v>811</v>
      </c>
      <c r="C19" s="19">
        <v>2186.94</v>
      </c>
      <c r="D19" s="19">
        <f t="shared" si="0"/>
        <v>2186.94</v>
      </c>
      <c r="E19" s="19"/>
      <c r="F19" s="19"/>
      <c r="G19" s="19"/>
      <c r="H19" s="143"/>
    </row>
    <row r="20" spans="1:8" ht="15">
      <c r="A20" s="18" t="s">
        <v>812</v>
      </c>
      <c r="B20" s="18" t="s">
        <v>813</v>
      </c>
      <c r="C20" s="19">
        <v>2533288.89</v>
      </c>
      <c r="D20" s="19">
        <f t="shared" si="0"/>
        <v>2533288.89</v>
      </c>
      <c r="E20" s="19"/>
      <c r="F20" s="19"/>
      <c r="G20" s="19"/>
      <c r="H20" s="143"/>
    </row>
    <row r="21" spans="1:8" ht="15">
      <c r="A21" s="18" t="s">
        <v>814</v>
      </c>
      <c r="B21" s="18" t="s">
        <v>815</v>
      </c>
      <c r="C21" s="19">
        <v>2606201.43</v>
      </c>
      <c r="D21" s="19">
        <f t="shared" si="0"/>
        <v>2606201.43</v>
      </c>
      <c r="E21" s="19"/>
      <c r="F21" s="19"/>
      <c r="G21" s="19"/>
      <c r="H21" s="143"/>
    </row>
    <row r="22" spans="1:8" ht="15">
      <c r="A22" s="18" t="s">
        <v>816</v>
      </c>
      <c r="B22" s="18" t="s">
        <v>817</v>
      </c>
      <c r="C22" s="19">
        <v>6675122.1</v>
      </c>
      <c r="D22" s="19">
        <f t="shared" si="0"/>
        <v>6675122.1</v>
      </c>
      <c r="E22" s="19"/>
      <c r="F22" s="19"/>
      <c r="G22" s="19"/>
      <c r="H22" s="143"/>
    </row>
    <row r="23" spans="1:8" ht="15">
      <c r="A23" s="18" t="s">
        <v>818</v>
      </c>
      <c r="B23" s="18" t="s">
        <v>819</v>
      </c>
      <c r="C23" s="19">
        <v>104403.3</v>
      </c>
      <c r="D23" s="19">
        <f t="shared" si="0"/>
        <v>104403.3</v>
      </c>
      <c r="E23" s="19"/>
      <c r="F23" s="19"/>
      <c r="G23" s="19"/>
      <c r="H23" s="143"/>
    </row>
    <row r="24" spans="1:8" ht="15">
      <c r="A24" s="18" t="s">
        <v>820</v>
      </c>
      <c r="B24" s="18" t="s">
        <v>821</v>
      </c>
      <c r="C24" s="19">
        <v>25315.84</v>
      </c>
      <c r="D24" s="19">
        <f t="shared" si="0"/>
        <v>25315.84</v>
      </c>
      <c r="E24" s="19"/>
      <c r="F24" s="19"/>
      <c r="G24" s="19"/>
      <c r="H24" s="143"/>
    </row>
    <row r="25" spans="1:8" ht="15">
      <c r="A25" s="18" t="s">
        <v>822</v>
      </c>
      <c r="B25" s="18" t="s">
        <v>823</v>
      </c>
      <c r="C25" s="19">
        <v>22980.76</v>
      </c>
      <c r="D25" s="19">
        <f t="shared" si="0"/>
        <v>22980.76</v>
      </c>
      <c r="E25" s="19"/>
      <c r="F25" s="19"/>
      <c r="G25" s="19"/>
      <c r="H25" s="143"/>
    </row>
    <row r="26" spans="1:8" ht="15">
      <c r="A26" s="18" t="s">
        <v>824</v>
      </c>
      <c r="B26" s="18" t="s">
        <v>825</v>
      </c>
      <c r="C26" s="19">
        <v>6420</v>
      </c>
      <c r="D26" s="19">
        <f t="shared" si="0"/>
        <v>6420</v>
      </c>
      <c r="E26" s="19"/>
      <c r="F26" s="19"/>
      <c r="G26" s="19"/>
      <c r="H26" s="143"/>
    </row>
    <row r="27" spans="1:8" ht="15">
      <c r="A27" s="18" t="s">
        <v>826</v>
      </c>
      <c r="B27" s="18" t="s">
        <v>827</v>
      </c>
      <c r="C27" s="19">
        <v>4243.25</v>
      </c>
      <c r="D27" s="19">
        <f t="shared" si="0"/>
        <v>4243.25</v>
      </c>
      <c r="E27" s="19"/>
      <c r="F27" s="19"/>
      <c r="G27" s="19"/>
      <c r="H27" s="143"/>
    </row>
    <row r="28" spans="1:8" ht="15">
      <c r="A28" s="18" t="s">
        <v>828</v>
      </c>
      <c r="B28" s="18" t="s">
        <v>829</v>
      </c>
      <c r="C28" s="19">
        <v>4243.25</v>
      </c>
      <c r="D28" s="19">
        <f t="shared" si="0"/>
        <v>4243.25</v>
      </c>
      <c r="E28" s="19"/>
      <c r="F28" s="19"/>
      <c r="G28" s="19"/>
      <c r="H28" s="143"/>
    </row>
    <row r="29" spans="1:8" ht="15">
      <c r="A29" s="18" t="s">
        <v>830</v>
      </c>
      <c r="B29" s="18" t="s">
        <v>831</v>
      </c>
      <c r="C29" s="19">
        <v>4243.25</v>
      </c>
      <c r="D29" s="19">
        <f t="shared" si="0"/>
        <v>4243.25</v>
      </c>
      <c r="E29" s="19"/>
      <c r="F29" s="19"/>
      <c r="G29" s="19"/>
      <c r="H29" s="143"/>
    </row>
    <row r="30" spans="1:8" ht="15">
      <c r="A30" s="18" t="s">
        <v>832</v>
      </c>
      <c r="B30" s="18" t="s">
        <v>833</v>
      </c>
      <c r="C30" s="19">
        <v>21000</v>
      </c>
      <c r="D30" s="19">
        <f t="shared" si="0"/>
        <v>21000</v>
      </c>
      <c r="E30" s="19"/>
      <c r="F30" s="19"/>
      <c r="G30" s="19"/>
      <c r="H30" s="143"/>
    </row>
    <row r="31" spans="1:8" ht="15">
      <c r="A31" s="18" t="s">
        <v>834</v>
      </c>
      <c r="B31" s="18" t="s">
        <v>835</v>
      </c>
      <c r="C31" s="19">
        <v>44733.3</v>
      </c>
      <c r="D31" s="19">
        <f t="shared" si="0"/>
        <v>44733.3</v>
      </c>
      <c r="E31" s="19"/>
      <c r="F31" s="19"/>
      <c r="G31" s="19"/>
      <c r="H31" s="143"/>
    </row>
    <row r="32" spans="1:8" ht="15">
      <c r="A32" s="18" t="s">
        <v>836</v>
      </c>
      <c r="B32" s="18" t="s">
        <v>837</v>
      </c>
      <c r="C32" s="19">
        <v>7134.93</v>
      </c>
      <c r="D32" s="19">
        <f t="shared" si="0"/>
        <v>7134.93</v>
      </c>
      <c r="E32" s="19"/>
      <c r="F32" s="19"/>
      <c r="G32" s="19"/>
      <c r="H32" s="143"/>
    </row>
    <row r="33" spans="1:8" ht="15">
      <c r="A33" s="18" t="s">
        <v>838</v>
      </c>
      <c r="B33" s="18" t="s">
        <v>839</v>
      </c>
      <c r="C33" s="19">
        <v>60000</v>
      </c>
      <c r="D33" s="19">
        <f t="shared" si="0"/>
        <v>60000</v>
      </c>
      <c r="E33" s="19"/>
      <c r="F33" s="19"/>
      <c r="G33" s="19"/>
      <c r="H33" s="143"/>
    </row>
    <row r="34" spans="1:8" ht="15">
      <c r="A34" s="18" t="s">
        <v>840</v>
      </c>
      <c r="B34" s="18" t="s">
        <v>841</v>
      </c>
      <c r="C34" s="19">
        <v>26796</v>
      </c>
      <c r="D34" s="19">
        <f t="shared" si="0"/>
        <v>26796</v>
      </c>
      <c r="E34" s="19"/>
      <c r="F34" s="19"/>
      <c r="G34" s="19"/>
      <c r="H34" s="143"/>
    </row>
    <row r="35" spans="1:8" ht="15">
      <c r="A35" s="18" t="s">
        <v>842</v>
      </c>
      <c r="B35" s="18" t="s">
        <v>843</v>
      </c>
      <c r="C35" s="19">
        <v>2529.26</v>
      </c>
      <c r="D35" s="19">
        <f t="shared" si="0"/>
        <v>2529.26</v>
      </c>
      <c r="E35" s="19"/>
      <c r="F35" s="19"/>
      <c r="G35" s="19"/>
      <c r="H35" s="143"/>
    </row>
    <row r="36" spans="1:8" ht="15">
      <c r="A36" s="18" t="s">
        <v>844</v>
      </c>
      <c r="B36" s="18" t="s">
        <v>845</v>
      </c>
      <c r="C36" s="19">
        <v>4629.4</v>
      </c>
      <c r="D36" s="19">
        <f t="shared" si="0"/>
        <v>4629.4</v>
      </c>
      <c r="E36" s="19"/>
      <c r="F36" s="19"/>
      <c r="G36" s="19"/>
      <c r="H36" s="143"/>
    </row>
    <row r="37" spans="1:8" ht="15">
      <c r="A37" s="18" t="s">
        <v>846</v>
      </c>
      <c r="B37" s="18" t="s">
        <v>847</v>
      </c>
      <c r="C37" s="19">
        <v>11136</v>
      </c>
      <c r="D37" s="19">
        <f t="shared" si="0"/>
        <v>11136</v>
      </c>
      <c r="E37" s="19"/>
      <c r="F37" s="19"/>
      <c r="G37" s="19"/>
      <c r="H37" s="143"/>
    </row>
    <row r="38" spans="1:8" ht="15">
      <c r="A38" s="18" t="s">
        <v>848</v>
      </c>
      <c r="B38" s="18" t="s">
        <v>849</v>
      </c>
      <c r="C38" s="19">
        <v>17899</v>
      </c>
      <c r="D38" s="19">
        <f t="shared" si="0"/>
        <v>17899</v>
      </c>
      <c r="E38" s="19"/>
      <c r="F38" s="19"/>
      <c r="G38" s="19"/>
      <c r="H38" s="143"/>
    </row>
    <row r="39" spans="1:8" ht="15">
      <c r="A39" s="18" t="s">
        <v>850</v>
      </c>
      <c r="B39" s="18" t="s">
        <v>851</v>
      </c>
      <c r="C39" s="19">
        <v>4593.6</v>
      </c>
      <c r="D39" s="19">
        <f t="shared" si="0"/>
        <v>4593.6</v>
      </c>
      <c r="E39" s="19"/>
      <c r="F39" s="19"/>
      <c r="G39" s="19"/>
      <c r="H39" s="143"/>
    </row>
    <row r="40" spans="1:8" ht="15">
      <c r="A40" s="18" t="s">
        <v>852</v>
      </c>
      <c r="B40" s="18" t="s">
        <v>853</v>
      </c>
      <c r="C40" s="19">
        <v>703299.63</v>
      </c>
      <c r="D40" s="19">
        <f t="shared" si="0"/>
        <v>703299.63</v>
      </c>
      <c r="E40" s="19"/>
      <c r="F40" s="19"/>
      <c r="G40" s="19"/>
      <c r="H40" s="143"/>
    </row>
    <row r="41" spans="1:8" ht="15">
      <c r="A41" s="18" t="s">
        <v>854</v>
      </c>
      <c r="B41" s="18" t="s">
        <v>855</v>
      </c>
      <c r="C41" s="19">
        <v>4976.4</v>
      </c>
      <c r="D41" s="19">
        <f t="shared" si="0"/>
        <v>4976.4</v>
      </c>
      <c r="E41" s="19"/>
      <c r="F41" s="19"/>
      <c r="G41" s="19"/>
      <c r="H41" s="143"/>
    </row>
    <row r="42" spans="1:8" ht="15">
      <c r="A42" s="18" t="s">
        <v>856</v>
      </c>
      <c r="B42" s="18" t="s">
        <v>857</v>
      </c>
      <c r="C42" s="19">
        <v>12249.6</v>
      </c>
      <c r="D42" s="19">
        <f t="shared" si="0"/>
        <v>12249.6</v>
      </c>
      <c r="E42" s="19"/>
      <c r="F42" s="19"/>
      <c r="G42" s="19"/>
      <c r="H42" s="143"/>
    </row>
    <row r="43" spans="1:8" ht="15">
      <c r="A43" s="18" t="s">
        <v>858</v>
      </c>
      <c r="B43" s="18" t="s">
        <v>859</v>
      </c>
      <c r="C43" s="19">
        <v>89.44</v>
      </c>
      <c r="D43" s="19">
        <f t="shared" si="0"/>
        <v>89.44</v>
      </c>
      <c r="E43" s="19"/>
      <c r="F43" s="19"/>
      <c r="G43" s="19"/>
      <c r="H43" s="143"/>
    </row>
    <row r="44" spans="1:8" ht="15">
      <c r="A44" s="18" t="s">
        <v>860</v>
      </c>
      <c r="B44" s="18" t="s">
        <v>861</v>
      </c>
      <c r="C44" s="19">
        <v>30000</v>
      </c>
      <c r="D44" s="19">
        <f t="shared" si="0"/>
        <v>30000</v>
      </c>
      <c r="E44" s="19"/>
      <c r="F44" s="19"/>
      <c r="G44" s="19"/>
      <c r="H44" s="143"/>
    </row>
    <row r="45" spans="1:8" ht="15">
      <c r="A45" s="18" t="s">
        <v>862</v>
      </c>
      <c r="B45" s="18" t="s">
        <v>863</v>
      </c>
      <c r="C45" s="19">
        <v>9000</v>
      </c>
      <c r="D45" s="19">
        <f t="shared" si="0"/>
        <v>9000</v>
      </c>
      <c r="E45" s="19"/>
      <c r="F45" s="19"/>
      <c r="G45" s="19"/>
      <c r="H45" s="143"/>
    </row>
    <row r="46" spans="1:8" ht="15">
      <c r="A46" s="18" t="s">
        <v>864</v>
      </c>
      <c r="B46" s="18" t="s">
        <v>865</v>
      </c>
      <c r="C46" s="19">
        <v>342200</v>
      </c>
      <c r="D46" s="19">
        <f t="shared" si="0"/>
        <v>342200</v>
      </c>
      <c r="E46" s="19"/>
      <c r="F46" s="19"/>
      <c r="G46" s="19"/>
      <c r="H46" s="143"/>
    </row>
    <row r="47" spans="1:8" ht="15">
      <c r="A47" s="18" t="s">
        <v>866</v>
      </c>
      <c r="B47" s="18" t="s">
        <v>867</v>
      </c>
      <c r="C47" s="19">
        <v>22145</v>
      </c>
      <c r="D47" s="19">
        <f t="shared" si="0"/>
        <v>22145</v>
      </c>
      <c r="E47" s="19"/>
      <c r="F47" s="19"/>
      <c r="G47" s="19"/>
      <c r="H47" s="143"/>
    </row>
    <row r="48" spans="1:8" ht="15">
      <c r="A48" s="18" t="s">
        <v>868</v>
      </c>
      <c r="B48" s="18" t="s">
        <v>869</v>
      </c>
      <c r="C48" s="19">
        <v>15370</v>
      </c>
      <c r="D48" s="19">
        <f t="shared" si="0"/>
        <v>15370</v>
      </c>
      <c r="E48" s="19"/>
      <c r="F48" s="19"/>
      <c r="G48" s="19"/>
      <c r="H48" s="143"/>
    </row>
    <row r="49" spans="1:8" ht="15">
      <c r="A49" s="18" t="s">
        <v>870</v>
      </c>
      <c r="B49" s="18" t="s">
        <v>871</v>
      </c>
      <c r="C49" s="19">
        <v>146546.28</v>
      </c>
      <c r="D49" s="19">
        <f t="shared" si="0"/>
        <v>146546.28</v>
      </c>
      <c r="E49" s="19"/>
      <c r="F49" s="19"/>
      <c r="G49" s="19"/>
      <c r="H49" s="143"/>
    </row>
    <row r="50" spans="1:8" ht="15">
      <c r="A50" s="18" t="s">
        <v>872</v>
      </c>
      <c r="B50" s="18" t="s">
        <v>873</v>
      </c>
      <c r="C50" s="19">
        <v>14049.91</v>
      </c>
      <c r="D50" s="19">
        <f t="shared" si="0"/>
        <v>14049.91</v>
      </c>
      <c r="E50" s="19"/>
      <c r="F50" s="19"/>
      <c r="G50" s="19"/>
      <c r="H50" s="143"/>
    </row>
    <row r="51" spans="1:8" ht="15">
      <c r="A51" s="18" t="s">
        <v>874</v>
      </c>
      <c r="B51" s="18" t="s">
        <v>875</v>
      </c>
      <c r="C51" s="19">
        <v>351675.91</v>
      </c>
      <c r="D51" s="19">
        <f t="shared" si="0"/>
        <v>351675.91</v>
      </c>
      <c r="E51" s="19"/>
      <c r="F51" s="19"/>
      <c r="G51" s="19"/>
      <c r="H51" s="143"/>
    </row>
    <row r="52" spans="1:8" ht="15">
      <c r="A52" s="18" t="s">
        <v>876</v>
      </c>
      <c r="B52" s="18" t="s">
        <v>877</v>
      </c>
      <c r="C52" s="19">
        <v>30000</v>
      </c>
      <c r="D52" s="19">
        <f t="shared" si="0"/>
        <v>30000</v>
      </c>
      <c r="E52" s="19"/>
      <c r="F52" s="19"/>
      <c r="G52" s="19"/>
      <c r="H52" s="143"/>
    </row>
    <row r="53" spans="1:8" ht="15">
      <c r="A53" s="18" t="s">
        <v>878</v>
      </c>
      <c r="B53" s="18" t="s">
        <v>879</v>
      </c>
      <c r="C53" s="19">
        <v>12000</v>
      </c>
      <c r="D53" s="19">
        <f t="shared" si="0"/>
        <v>12000</v>
      </c>
      <c r="E53" s="19"/>
      <c r="F53" s="19"/>
      <c r="G53" s="19"/>
      <c r="H53" s="143"/>
    </row>
    <row r="54" spans="1:8" ht="15">
      <c r="A54" s="18" t="s">
        <v>880</v>
      </c>
      <c r="B54" s="18" t="s">
        <v>881</v>
      </c>
      <c r="C54" s="19">
        <v>3264</v>
      </c>
      <c r="D54" s="19">
        <f t="shared" si="0"/>
        <v>3264</v>
      </c>
      <c r="E54" s="19"/>
      <c r="F54" s="19"/>
      <c r="G54" s="19"/>
      <c r="H54" s="143"/>
    </row>
    <row r="55" spans="1:8" ht="15">
      <c r="A55" s="18" t="s">
        <v>882</v>
      </c>
      <c r="B55" s="18" t="s">
        <v>883</v>
      </c>
      <c r="C55" s="19">
        <v>2772</v>
      </c>
      <c r="D55" s="19">
        <f t="shared" si="0"/>
        <v>2772</v>
      </c>
      <c r="E55" s="19"/>
      <c r="F55" s="19"/>
      <c r="G55" s="19"/>
      <c r="H55" s="143"/>
    </row>
    <row r="56" spans="1:8" ht="15">
      <c r="A56" s="18" t="s">
        <v>884</v>
      </c>
      <c r="B56" s="18" t="s">
        <v>885</v>
      </c>
      <c r="C56" s="19">
        <v>-918</v>
      </c>
      <c r="D56" s="19">
        <f t="shared" si="0"/>
        <v>-918</v>
      </c>
      <c r="E56" s="19"/>
      <c r="F56" s="19"/>
      <c r="G56" s="19"/>
      <c r="H56" s="143"/>
    </row>
    <row r="57" spans="1:8" ht="15">
      <c r="A57" s="18" t="s">
        <v>886</v>
      </c>
      <c r="B57" s="18" t="s">
        <v>887</v>
      </c>
      <c r="C57" s="19">
        <v>4083.2</v>
      </c>
      <c r="D57" s="19">
        <f t="shared" si="0"/>
        <v>4083.2</v>
      </c>
      <c r="E57" s="19"/>
      <c r="F57" s="19"/>
      <c r="G57" s="19"/>
      <c r="H57" s="143"/>
    </row>
    <row r="58" spans="1:8" ht="15">
      <c r="A58" s="18" t="s">
        <v>888</v>
      </c>
      <c r="B58" s="18" t="s">
        <v>889</v>
      </c>
      <c r="C58" s="19">
        <v>13669.67</v>
      </c>
      <c r="D58" s="19">
        <f t="shared" si="0"/>
        <v>13669.67</v>
      </c>
      <c r="E58" s="19"/>
      <c r="F58" s="19"/>
      <c r="G58" s="19"/>
      <c r="H58" s="143"/>
    </row>
    <row r="59" spans="1:8" ht="15">
      <c r="A59" s="18" t="s">
        <v>890</v>
      </c>
      <c r="B59" s="18" t="s">
        <v>891</v>
      </c>
      <c r="C59" s="19">
        <v>19523.96</v>
      </c>
      <c r="D59" s="19">
        <f t="shared" si="0"/>
        <v>19523.96</v>
      </c>
      <c r="E59" s="19"/>
      <c r="F59" s="19"/>
      <c r="G59" s="19"/>
      <c r="H59" s="143"/>
    </row>
    <row r="60" spans="1:8" ht="15">
      <c r="A60" s="18" t="s">
        <v>892</v>
      </c>
      <c r="B60" s="18" t="s">
        <v>893</v>
      </c>
      <c r="C60" s="19">
        <v>27986.21</v>
      </c>
      <c r="D60" s="19">
        <f t="shared" si="0"/>
        <v>27986.21</v>
      </c>
      <c r="E60" s="19"/>
      <c r="F60" s="19"/>
      <c r="G60" s="19"/>
      <c r="H60" s="143"/>
    </row>
    <row r="61" spans="1:8" ht="15">
      <c r="A61" s="18" t="s">
        <v>894</v>
      </c>
      <c r="B61" s="18" t="s">
        <v>895</v>
      </c>
      <c r="C61" s="19">
        <v>18000</v>
      </c>
      <c r="D61" s="19">
        <f t="shared" si="0"/>
        <v>18000</v>
      </c>
      <c r="E61" s="19"/>
      <c r="F61" s="19"/>
      <c r="G61" s="19"/>
      <c r="H61" s="143"/>
    </row>
    <row r="62" spans="1:8" ht="15">
      <c r="A62" s="18" t="s">
        <v>896</v>
      </c>
      <c r="B62" s="18" t="s">
        <v>897</v>
      </c>
      <c r="C62" s="19">
        <v>4250.82</v>
      </c>
      <c r="D62" s="19">
        <f t="shared" si="0"/>
        <v>4250.82</v>
      </c>
      <c r="E62" s="19"/>
      <c r="F62" s="19"/>
      <c r="G62" s="19"/>
      <c r="H62" s="143"/>
    </row>
    <row r="63" spans="1:8" ht="15">
      <c r="A63" s="18" t="s">
        <v>898</v>
      </c>
      <c r="B63" s="18" t="s">
        <v>899</v>
      </c>
      <c r="C63" s="19">
        <v>24000</v>
      </c>
      <c r="D63" s="19">
        <f t="shared" si="0"/>
        <v>24000</v>
      </c>
      <c r="E63" s="19"/>
      <c r="F63" s="19"/>
      <c r="G63" s="19"/>
      <c r="H63" s="143"/>
    </row>
    <row r="64" spans="1:8" ht="15">
      <c r="A64" s="18" t="s">
        <v>900</v>
      </c>
      <c r="B64" s="18" t="s">
        <v>901</v>
      </c>
      <c r="C64" s="19">
        <v>9482</v>
      </c>
      <c r="D64" s="19">
        <f t="shared" si="0"/>
        <v>9482</v>
      </c>
      <c r="E64" s="19"/>
      <c r="F64" s="19"/>
      <c r="G64" s="19"/>
      <c r="H64" s="143"/>
    </row>
    <row r="65" spans="1:8" ht="15">
      <c r="A65" s="18" t="s">
        <v>902</v>
      </c>
      <c r="B65" s="18" t="s">
        <v>903</v>
      </c>
      <c r="C65" s="19">
        <v>52419.24</v>
      </c>
      <c r="D65" s="19">
        <f t="shared" si="0"/>
        <v>52419.24</v>
      </c>
      <c r="E65" s="19"/>
      <c r="F65" s="19"/>
      <c r="G65" s="19"/>
      <c r="H65" s="143"/>
    </row>
    <row r="66" spans="1:8" ht="15">
      <c r="A66" s="18" t="s">
        <v>904</v>
      </c>
      <c r="B66" s="18" t="s">
        <v>905</v>
      </c>
      <c r="C66" s="19">
        <v>35264</v>
      </c>
      <c r="D66" s="19">
        <f t="shared" si="0"/>
        <v>35264</v>
      </c>
      <c r="E66" s="19"/>
      <c r="F66" s="19"/>
      <c r="G66" s="19"/>
      <c r="H66" s="143"/>
    </row>
    <row r="67" spans="1:8" ht="15">
      <c r="A67" s="18" t="s">
        <v>906</v>
      </c>
      <c r="B67" s="18" t="s">
        <v>907</v>
      </c>
      <c r="C67" s="19">
        <v>4997.69</v>
      </c>
      <c r="D67" s="19">
        <f t="shared" si="0"/>
        <v>4997.69</v>
      </c>
      <c r="E67" s="19"/>
      <c r="F67" s="19"/>
      <c r="G67" s="19"/>
      <c r="H67" s="143"/>
    </row>
    <row r="68" spans="1:8" ht="15">
      <c r="A68" s="18" t="s">
        <v>908</v>
      </c>
      <c r="B68" s="18" t="s">
        <v>909</v>
      </c>
      <c r="C68" s="19">
        <v>277273.29</v>
      </c>
      <c r="D68" s="19">
        <f t="shared" si="0"/>
        <v>277273.29</v>
      </c>
      <c r="E68" s="19"/>
      <c r="F68" s="19"/>
      <c r="G68" s="19"/>
      <c r="H68" s="143"/>
    </row>
    <row r="69" spans="1:8" ht="15">
      <c r="A69" s="18" t="s">
        <v>910</v>
      </c>
      <c r="B69" s="18" t="s">
        <v>911</v>
      </c>
      <c r="C69" s="19">
        <v>5997.2</v>
      </c>
      <c r="D69" s="19">
        <f t="shared" si="0"/>
        <v>5997.2</v>
      </c>
      <c r="E69" s="19"/>
      <c r="F69" s="19"/>
      <c r="G69" s="19"/>
      <c r="H69" s="143"/>
    </row>
    <row r="70" spans="1:8" ht="15">
      <c r="A70" s="18" t="s">
        <v>912</v>
      </c>
      <c r="B70" s="18" t="s">
        <v>913</v>
      </c>
      <c r="C70" s="19">
        <v>36000</v>
      </c>
      <c r="D70" s="19">
        <f t="shared" si="0"/>
        <v>36000</v>
      </c>
      <c r="E70" s="19"/>
      <c r="F70" s="19"/>
      <c r="G70" s="19"/>
      <c r="H70" s="143"/>
    </row>
    <row r="71" spans="1:8" ht="15">
      <c r="A71" s="18" t="s">
        <v>914</v>
      </c>
      <c r="B71" s="18" t="s">
        <v>915</v>
      </c>
      <c r="C71" s="19">
        <v>1356.04</v>
      </c>
      <c r="D71" s="19">
        <f t="shared" si="0"/>
        <v>1356.04</v>
      </c>
      <c r="E71" s="19"/>
      <c r="F71" s="19"/>
      <c r="G71" s="19"/>
      <c r="H71" s="143"/>
    </row>
    <row r="72" spans="1:8" ht="15">
      <c r="A72" s="18" t="s">
        <v>916</v>
      </c>
      <c r="B72" s="18" t="s">
        <v>917</v>
      </c>
      <c r="C72" s="19">
        <v>5000</v>
      </c>
      <c r="D72" s="19">
        <f t="shared" si="0"/>
        <v>5000</v>
      </c>
      <c r="E72" s="19"/>
      <c r="F72" s="19"/>
      <c r="G72" s="19"/>
      <c r="H72" s="143"/>
    </row>
    <row r="73" spans="1:8" ht="15">
      <c r="A73" s="18" t="s">
        <v>918</v>
      </c>
      <c r="B73" s="18" t="s">
        <v>919</v>
      </c>
      <c r="C73" s="19">
        <v>6390.44</v>
      </c>
      <c r="D73" s="19">
        <f aca="true" t="shared" si="1" ref="D73:D136">+C73</f>
        <v>6390.44</v>
      </c>
      <c r="E73" s="19"/>
      <c r="F73" s="19"/>
      <c r="G73" s="19"/>
      <c r="H73" s="143"/>
    </row>
    <row r="74" spans="1:8" ht="15">
      <c r="A74" s="18" t="s">
        <v>920</v>
      </c>
      <c r="B74" s="18" t="s">
        <v>921</v>
      </c>
      <c r="C74" s="19">
        <v>928</v>
      </c>
      <c r="D74" s="19">
        <f t="shared" si="1"/>
        <v>928</v>
      </c>
      <c r="E74" s="19"/>
      <c r="F74" s="19"/>
      <c r="G74" s="19"/>
      <c r="H74" s="143"/>
    </row>
    <row r="75" spans="1:8" ht="15">
      <c r="A75" s="18" t="s">
        <v>922</v>
      </c>
      <c r="B75" s="18" t="s">
        <v>923</v>
      </c>
      <c r="C75" s="19">
        <v>270498.08</v>
      </c>
      <c r="D75" s="19">
        <f t="shared" si="1"/>
        <v>270498.08</v>
      </c>
      <c r="E75" s="19"/>
      <c r="F75" s="19"/>
      <c r="G75" s="19"/>
      <c r="H75" s="143"/>
    </row>
    <row r="76" spans="1:8" ht="15">
      <c r="A76" s="18" t="s">
        <v>924</v>
      </c>
      <c r="B76" s="18" t="s">
        <v>925</v>
      </c>
      <c r="C76" s="19">
        <v>28652</v>
      </c>
      <c r="D76" s="19">
        <f t="shared" si="1"/>
        <v>28652</v>
      </c>
      <c r="E76" s="19"/>
      <c r="F76" s="19"/>
      <c r="G76" s="19"/>
      <c r="H76" s="143"/>
    </row>
    <row r="77" spans="1:8" ht="15">
      <c r="A77" s="18" t="s">
        <v>926</v>
      </c>
      <c r="B77" s="18" t="s">
        <v>927</v>
      </c>
      <c r="C77" s="19">
        <v>8317.43</v>
      </c>
      <c r="D77" s="19">
        <f t="shared" si="1"/>
        <v>8317.43</v>
      </c>
      <c r="E77" s="19"/>
      <c r="F77" s="19"/>
      <c r="G77" s="19"/>
      <c r="H77" s="143"/>
    </row>
    <row r="78" spans="1:8" ht="15">
      <c r="A78" s="18" t="s">
        <v>928</v>
      </c>
      <c r="B78" s="18" t="s">
        <v>929</v>
      </c>
      <c r="C78" s="19">
        <v>1624959.32</v>
      </c>
      <c r="D78" s="19">
        <f t="shared" si="1"/>
        <v>1624959.32</v>
      </c>
      <c r="E78" s="19"/>
      <c r="F78" s="19"/>
      <c r="G78" s="19"/>
      <c r="H78" s="143"/>
    </row>
    <row r="79" spans="1:8" ht="15">
      <c r="A79" s="18" t="s">
        <v>930</v>
      </c>
      <c r="B79" s="18" t="s">
        <v>931</v>
      </c>
      <c r="C79" s="19">
        <v>139059.42</v>
      </c>
      <c r="D79" s="19">
        <f t="shared" si="1"/>
        <v>139059.42</v>
      </c>
      <c r="E79" s="19"/>
      <c r="F79" s="19"/>
      <c r="G79" s="19"/>
      <c r="H79" s="143"/>
    </row>
    <row r="80" spans="1:8" ht="15">
      <c r="A80" s="18" t="s">
        <v>932</v>
      </c>
      <c r="B80" s="18" t="s">
        <v>933</v>
      </c>
      <c r="C80" s="19">
        <v>4887.44</v>
      </c>
      <c r="D80" s="19">
        <f t="shared" si="1"/>
        <v>4887.44</v>
      </c>
      <c r="E80" s="19"/>
      <c r="F80" s="19"/>
      <c r="G80" s="19"/>
      <c r="H80" s="143"/>
    </row>
    <row r="81" spans="1:8" ht="15">
      <c r="A81" s="18" t="s">
        <v>934</v>
      </c>
      <c r="B81" s="18" t="s">
        <v>935</v>
      </c>
      <c r="C81" s="19">
        <v>15776</v>
      </c>
      <c r="D81" s="19">
        <f t="shared" si="1"/>
        <v>15776</v>
      </c>
      <c r="E81" s="19"/>
      <c r="F81" s="19"/>
      <c r="G81" s="19"/>
      <c r="H81" s="143"/>
    </row>
    <row r="82" spans="1:8" ht="15">
      <c r="A82" s="18" t="s">
        <v>936</v>
      </c>
      <c r="B82" s="18" t="s">
        <v>937</v>
      </c>
      <c r="C82" s="19">
        <v>1119.4</v>
      </c>
      <c r="D82" s="19">
        <f t="shared" si="1"/>
        <v>1119.4</v>
      </c>
      <c r="E82" s="19"/>
      <c r="F82" s="19"/>
      <c r="G82" s="19"/>
      <c r="H82" s="143"/>
    </row>
    <row r="83" spans="1:8" ht="15">
      <c r="A83" s="18" t="s">
        <v>938</v>
      </c>
      <c r="B83" s="18" t="s">
        <v>939</v>
      </c>
      <c r="C83" s="19">
        <v>1000</v>
      </c>
      <c r="D83" s="19">
        <f t="shared" si="1"/>
        <v>1000</v>
      </c>
      <c r="E83" s="19"/>
      <c r="F83" s="19"/>
      <c r="G83" s="19"/>
      <c r="H83" s="143"/>
    </row>
    <row r="84" spans="1:8" ht="15">
      <c r="A84" s="18" t="s">
        <v>940</v>
      </c>
      <c r="B84" s="18" t="s">
        <v>941</v>
      </c>
      <c r="C84" s="19">
        <v>5707.2</v>
      </c>
      <c r="D84" s="19">
        <f t="shared" si="1"/>
        <v>5707.2</v>
      </c>
      <c r="E84" s="19"/>
      <c r="F84" s="19"/>
      <c r="G84" s="19"/>
      <c r="H84" s="143"/>
    </row>
    <row r="85" spans="1:8" ht="15">
      <c r="A85" s="18" t="s">
        <v>942</v>
      </c>
      <c r="B85" s="18" t="s">
        <v>943</v>
      </c>
      <c r="C85" s="19">
        <v>7500</v>
      </c>
      <c r="D85" s="19">
        <f t="shared" si="1"/>
        <v>7500</v>
      </c>
      <c r="E85" s="19"/>
      <c r="F85" s="19"/>
      <c r="G85" s="19"/>
      <c r="H85" s="143"/>
    </row>
    <row r="86" spans="1:8" ht="15">
      <c r="A86" s="18" t="s">
        <v>944</v>
      </c>
      <c r="B86" s="18" t="s">
        <v>945</v>
      </c>
      <c r="C86" s="19">
        <v>8429.88</v>
      </c>
      <c r="D86" s="19">
        <f t="shared" si="1"/>
        <v>8429.88</v>
      </c>
      <c r="E86" s="19"/>
      <c r="F86" s="19"/>
      <c r="G86" s="19"/>
      <c r="H86" s="143"/>
    </row>
    <row r="87" spans="1:8" ht="15">
      <c r="A87" s="18" t="s">
        <v>946</v>
      </c>
      <c r="B87" s="18" t="s">
        <v>947</v>
      </c>
      <c r="C87" s="19">
        <v>4524</v>
      </c>
      <c r="D87" s="19">
        <f t="shared" si="1"/>
        <v>4524</v>
      </c>
      <c r="E87" s="19"/>
      <c r="F87" s="19"/>
      <c r="G87" s="19"/>
      <c r="H87" s="143"/>
    </row>
    <row r="88" spans="1:8" ht="15">
      <c r="A88" s="18" t="s">
        <v>948</v>
      </c>
      <c r="B88" s="18" t="s">
        <v>949</v>
      </c>
      <c r="C88" s="19">
        <v>181995.88</v>
      </c>
      <c r="D88" s="19">
        <f t="shared" si="1"/>
        <v>181995.88</v>
      </c>
      <c r="E88" s="19"/>
      <c r="F88" s="19"/>
      <c r="G88" s="19"/>
      <c r="H88" s="143"/>
    </row>
    <row r="89" spans="1:8" ht="15">
      <c r="A89" s="18" t="s">
        <v>950</v>
      </c>
      <c r="B89" s="18" t="s">
        <v>951</v>
      </c>
      <c r="C89" s="19">
        <v>20100</v>
      </c>
      <c r="D89" s="19">
        <f t="shared" si="1"/>
        <v>20100</v>
      </c>
      <c r="E89" s="19"/>
      <c r="F89" s="19"/>
      <c r="G89" s="19"/>
      <c r="H89" s="143"/>
    </row>
    <row r="90" spans="1:8" ht="15">
      <c r="A90" s="18" t="s">
        <v>952</v>
      </c>
      <c r="B90" s="18" t="s">
        <v>953</v>
      </c>
      <c r="C90" s="19">
        <v>213576.94</v>
      </c>
      <c r="D90" s="19">
        <f t="shared" si="1"/>
        <v>213576.94</v>
      </c>
      <c r="E90" s="19"/>
      <c r="F90" s="19"/>
      <c r="G90" s="19"/>
      <c r="H90" s="143"/>
    </row>
    <row r="91" spans="1:8" ht="15">
      <c r="A91" s="18" t="s">
        <v>954</v>
      </c>
      <c r="B91" s="18" t="s">
        <v>955</v>
      </c>
      <c r="C91" s="19">
        <v>105481.17</v>
      </c>
      <c r="D91" s="19">
        <f t="shared" si="1"/>
        <v>105481.17</v>
      </c>
      <c r="E91" s="19"/>
      <c r="F91" s="19"/>
      <c r="G91" s="19"/>
      <c r="H91" s="143"/>
    </row>
    <row r="92" spans="1:8" ht="15">
      <c r="A92" s="18" t="s">
        <v>956</v>
      </c>
      <c r="B92" s="18" t="s">
        <v>957</v>
      </c>
      <c r="C92" s="19">
        <v>157836.01</v>
      </c>
      <c r="D92" s="19">
        <f t="shared" si="1"/>
        <v>157836.01</v>
      </c>
      <c r="E92" s="19"/>
      <c r="F92" s="19"/>
      <c r="G92" s="19"/>
      <c r="H92" s="143"/>
    </row>
    <row r="93" spans="1:8" ht="15">
      <c r="A93" s="18" t="s">
        <v>958</v>
      </c>
      <c r="B93" s="18" t="s">
        <v>959</v>
      </c>
      <c r="C93" s="19">
        <v>21136.67</v>
      </c>
      <c r="D93" s="19">
        <f t="shared" si="1"/>
        <v>21136.67</v>
      </c>
      <c r="E93" s="19"/>
      <c r="F93" s="19"/>
      <c r="G93" s="19"/>
      <c r="H93" s="143"/>
    </row>
    <row r="94" spans="1:8" ht="15">
      <c r="A94" s="18" t="s">
        <v>960</v>
      </c>
      <c r="B94" s="18" t="s">
        <v>961</v>
      </c>
      <c r="C94" s="19">
        <v>211186.36</v>
      </c>
      <c r="D94" s="19">
        <f t="shared" si="1"/>
        <v>211186.36</v>
      </c>
      <c r="E94" s="19"/>
      <c r="F94" s="19"/>
      <c r="G94" s="19"/>
      <c r="H94" s="143"/>
    </row>
    <row r="95" spans="1:8" ht="15">
      <c r="A95" s="18" t="s">
        <v>962</v>
      </c>
      <c r="B95" s="18" t="s">
        <v>963</v>
      </c>
      <c r="C95" s="19">
        <v>443574.15</v>
      </c>
      <c r="D95" s="19">
        <f t="shared" si="1"/>
        <v>443574.15</v>
      </c>
      <c r="E95" s="19"/>
      <c r="F95" s="19"/>
      <c r="G95" s="19"/>
      <c r="H95" s="143"/>
    </row>
    <row r="96" spans="1:8" ht="15">
      <c r="A96" s="18" t="s">
        <v>964</v>
      </c>
      <c r="B96" s="18" t="s">
        <v>965</v>
      </c>
      <c r="C96" s="19">
        <v>112211.3</v>
      </c>
      <c r="D96" s="19">
        <f t="shared" si="1"/>
        <v>112211.3</v>
      </c>
      <c r="E96" s="19"/>
      <c r="F96" s="19"/>
      <c r="G96" s="19"/>
      <c r="H96" s="143"/>
    </row>
    <row r="97" spans="1:8" ht="15">
      <c r="A97" s="18" t="s">
        <v>966</v>
      </c>
      <c r="B97" s="18" t="s">
        <v>967</v>
      </c>
      <c r="C97" s="19">
        <v>29072.84</v>
      </c>
      <c r="D97" s="19">
        <f t="shared" si="1"/>
        <v>29072.84</v>
      </c>
      <c r="E97" s="19"/>
      <c r="F97" s="19"/>
      <c r="G97" s="19"/>
      <c r="H97" s="143"/>
    </row>
    <row r="98" spans="1:8" ht="15">
      <c r="A98" s="18" t="s">
        <v>968</v>
      </c>
      <c r="B98" s="18" t="s">
        <v>969</v>
      </c>
      <c r="C98" s="19">
        <v>129389.07</v>
      </c>
      <c r="D98" s="19">
        <f t="shared" si="1"/>
        <v>129389.07</v>
      </c>
      <c r="E98" s="19"/>
      <c r="F98" s="19"/>
      <c r="G98" s="19"/>
      <c r="H98" s="143"/>
    </row>
    <row r="99" spans="1:8" ht="15">
      <c r="A99" s="18" t="s">
        <v>970</v>
      </c>
      <c r="B99" s="18" t="s">
        <v>971</v>
      </c>
      <c r="C99" s="19">
        <v>6707.95</v>
      </c>
      <c r="D99" s="19">
        <f t="shared" si="1"/>
        <v>6707.95</v>
      </c>
      <c r="E99" s="19"/>
      <c r="F99" s="19"/>
      <c r="G99" s="19"/>
      <c r="H99" s="143"/>
    </row>
    <row r="100" spans="1:8" ht="15">
      <c r="A100" s="18" t="s">
        <v>972</v>
      </c>
      <c r="B100" s="18" t="s">
        <v>973</v>
      </c>
      <c r="C100" s="19">
        <v>117105.6</v>
      </c>
      <c r="D100" s="19">
        <f t="shared" si="1"/>
        <v>117105.6</v>
      </c>
      <c r="E100" s="19"/>
      <c r="F100" s="19"/>
      <c r="G100" s="19"/>
      <c r="H100" s="143"/>
    </row>
    <row r="101" spans="1:8" ht="15">
      <c r="A101" s="18" t="s">
        <v>974</v>
      </c>
      <c r="B101" s="18" t="s">
        <v>975</v>
      </c>
      <c r="C101" s="19">
        <v>254680.89</v>
      </c>
      <c r="D101" s="19">
        <f t="shared" si="1"/>
        <v>254680.89</v>
      </c>
      <c r="E101" s="19"/>
      <c r="F101" s="19"/>
      <c r="G101" s="19"/>
      <c r="H101" s="143"/>
    </row>
    <row r="102" spans="1:8" ht="15">
      <c r="A102" s="18" t="s">
        <v>976</v>
      </c>
      <c r="B102" s="18" t="s">
        <v>977</v>
      </c>
      <c r="C102" s="19">
        <v>261519.76</v>
      </c>
      <c r="D102" s="19">
        <f t="shared" si="1"/>
        <v>261519.76</v>
      </c>
      <c r="E102" s="19"/>
      <c r="F102" s="19"/>
      <c r="G102" s="19"/>
      <c r="H102" s="143"/>
    </row>
    <row r="103" spans="1:8" ht="15">
      <c r="A103" s="18" t="s">
        <v>978</v>
      </c>
      <c r="B103" s="18" t="s">
        <v>192</v>
      </c>
      <c r="C103" s="19">
        <v>13395.47</v>
      </c>
      <c r="D103" s="19">
        <f t="shared" si="1"/>
        <v>13395.47</v>
      </c>
      <c r="E103" s="19"/>
      <c r="F103" s="19"/>
      <c r="G103" s="19"/>
      <c r="H103" s="143"/>
    </row>
    <row r="104" spans="1:8" ht="15">
      <c r="A104" s="18" t="s">
        <v>979</v>
      </c>
      <c r="B104" s="18" t="s">
        <v>980</v>
      </c>
      <c r="C104" s="19">
        <v>7644.88</v>
      </c>
      <c r="D104" s="19">
        <f t="shared" si="1"/>
        <v>7644.88</v>
      </c>
      <c r="E104" s="19"/>
      <c r="F104" s="19"/>
      <c r="G104" s="19"/>
      <c r="H104" s="143"/>
    </row>
    <row r="105" spans="1:8" ht="15">
      <c r="A105" s="18" t="s">
        <v>981</v>
      </c>
      <c r="B105" s="18" t="s">
        <v>982</v>
      </c>
      <c r="C105" s="19">
        <v>25143.79</v>
      </c>
      <c r="D105" s="19">
        <f t="shared" si="1"/>
        <v>25143.79</v>
      </c>
      <c r="E105" s="19"/>
      <c r="F105" s="19"/>
      <c r="G105" s="19"/>
      <c r="H105" s="143"/>
    </row>
    <row r="106" spans="1:8" ht="15">
      <c r="A106" s="18" t="s">
        <v>983</v>
      </c>
      <c r="B106" s="18" t="s">
        <v>984</v>
      </c>
      <c r="C106" s="19">
        <v>1450346.3</v>
      </c>
      <c r="D106" s="19">
        <f t="shared" si="1"/>
        <v>1450346.3</v>
      </c>
      <c r="E106" s="19"/>
      <c r="F106" s="19"/>
      <c r="G106" s="19"/>
      <c r="H106" s="143"/>
    </row>
    <row r="107" spans="1:8" ht="15">
      <c r="A107" s="18" t="s">
        <v>985</v>
      </c>
      <c r="B107" s="18" t="s">
        <v>986</v>
      </c>
      <c r="C107" s="19">
        <v>482595.56</v>
      </c>
      <c r="D107" s="19">
        <f t="shared" si="1"/>
        <v>482595.56</v>
      </c>
      <c r="E107" s="19"/>
      <c r="F107" s="19"/>
      <c r="G107" s="19"/>
      <c r="H107" s="143"/>
    </row>
    <row r="108" spans="1:8" ht="15">
      <c r="A108" s="18" t="s">
        <v>987</v>
      </c>
      <c r="B108" s="18" t="s">
        <v>988</v>
      </c>
      <c r="C108" s="19">
        <v>26043081.4</v>
      </c>
      <c r="D108" s="19">
        <f t="shared" si="1"/>
        <v>26043081.4</v>
      </c>
      <c r="E108" s="19"/>
      <c r="F108" s="19"/>
      <c r="G108" s="19"/>
      <c r="H108" s="143"/>
    </row>
    <row r="109" spans="1:8" ht="15">
      <c r="A109" s="18" t="s">
        <v>989</v>
      </c>
      <c r="B109" s="18" t="s">
        <v>990</v>
      </c>
      <c r="C109" s="19">
        <v>344480.41</v>
      </c>
      <c r="D109" s="19">
        <f t="shared" si="1"/>
        <v>344480.41</v>
      </c>
      <c r="E109" s="19"/>
      <c r="F109" s="19"/>
      <c r="G109" s="19"/>
      <c r="H109" s="143"/>
    </row>
    <row r="110" spans="1:8" ht="15">
      <c r="A110" s="18" t="s">
        <v>991</v>
      </c>
      <c r="B110" s="18" t="s">
        <v>992</v>
      </c>
      <c r="C110" s="19">
        <v>44377.93</v>
      </c>
      <c r="D110" s="19">
        <f t="shared" si="1"/>
        <v>44377.93</v>
      </c>
      <c r="E110" s="19"/>
      <c r="F110" s="19"/>
      <c r="G110" s="19"/>
      <c r="H110" s="143"/>
    </row>
    <row r="111" spans="1:8" ht="15">
      <c r="A111" s="18" t="s">
        <v>993</v>
      </c>
      <c r="B111" s="18" t="s">
        <v>994</v>
      </c>
      <c r="C111" s="19">
        <v>-0.02</v>
      </c>
      <c r="D111" s="19">
        <f t="shared" si="1"/>
        <v>-0.02</v>
      </c>
      <c r="E111" s="19"/>
      <c r="F111" s="19"/>
      <c r="G111" s="19"/>
      <c r="H111" s="143"/>
    </row>
    <row r="112" spans="1:8" ht="15">
      <c r="A112" s="18" t="s">
        <v>995</v>
      </c>
      <c r="B112" s="18" t="s">
        <v>996</v>
      </c>
      <c r="C112" s="19">
        <v>34448.25</v>
      </c>
      <c r="D112" s="19">
        <f t="shared" si="1"/>
        <v>34448.25</v>
      </c>
      <c r="E112" s="19"/>
      <c r="F112" s="19"/>
      <c r="G112" s="19"/>
      <c r="H112" s="143"/>
    </row>
    <row r="113" spans="1:8" ht="15">
      <c r="A113" s="18" t="s">
        <v>997</v>
      </c>
      <c r="B113" s="18" t="s">
        <v>998</v>
      </c>
      <c r="C113" s="19">
        <v>4437.76</v>
      </c>
      <c r="D113" s="19">
        <f t="shared" si="1"/>
        <v>4437.76</v>
      </c>
      <c r="E113" s="19"/>
      <c r="F113" s="19"/>
      <c r="G113" s="19"/>
      <c r="H113" s="143"/>
    </row>
    <row r="114" spans="1:8" ht="15">
      <c r="A114" s="18" t="s">
        <v>999</v>
      </c>
      <c r="B114" s="18" t="s">
        <v>1000</v>
      </c>
      <c r="C114" s="19">
        <v>1931914.85</v>
      </c>
      <c r="D114" s="19">
        <f t="shared" si="1"/>
        <v>1931914.85</v>
      </c>
      <c r="E114" s="19"/>
      <c r="F114" s="19"/>
      <c r="G114" s="19"/>
      <c r="H114" s="143"/>
    </row>
    <row r="115" spans="1:8" ht="15">
      <c r="A115" s="18" t="s">
        <v>1001</v>
      </c>
      <c r="B115" s="18" t="s">
        <v>1002</v>
      </c>
      <c r="C115" s="19">
        <v>13236367.84</v>
      </c>
      <c r="D115" s="19">
        <f t="shared" si="1"/>
        <v>13236367.84</v>
      </c>
      <c r="E115" s="19"/>
      <c r="F115" s="19"/>
      <c r="G115" s="19"/>
      <c r="H115" s="143"/>
    </row>
    <row r="116" spans="1:8" ht="15">
      <c r="A116" s="18" t="s">
        <v>1003</v>
      </c>
      <c r="B116" s="18" t="s">
        <v>1004</v>
      </c>
      <c r="C116" s="19">
        <v>1827952.54</v>
      </c>
      <c r="D116" s="19">
        <f t="shared" si="1"/>
        <v>1827952.54</v>
      </c>
      <c r="E116" s="19"/>
      <c r="F116" s="19"/>
      <c r="G116" s="19"/>
      <c r="H116" s="143"/>
    </row>
    <row r="117" spans="1:8" ht="15">
      <c r="A117" s="18" t="s">
        <v>1005</v>
      </c>
      <c r="B117" s="18" t="s">
        <v>1006</v>
      </c>
      <c r="C117" s="19">
        <v>11340359.6</v>
      </c>
      <c r="D117" s="19">
        <f t="shared" si="1"/>
        <v>11340359.6</v>
      </c>
      <c r="E117" s="19"/>
      <c r="F117" s="19"/>
      <c r="G117" s="19"/>
      <c r="H117" s="143"/>
    </row>
    <row r="118" spans="1:8" ht="15">
      <c r="A118" s="18" t="s">
        <v>1007</v>
      </c>
      <c r="B118" s="18" t="s">
        <v>1008</v>
      </c>
      <c r="C118" s="19">
        <v>23456802.59</v>
      </c>
      <c r="D118" s="19">
        <f t="shared" si="1"/>
        <v>23456802.59</v>
      </c>
      <c r="E118" s="19"/>
      <c r="F118" s="19"/>
      <c r="G118" s="19"/>
      <c r="H118" s="143"/>
    </row>
    <row r="119" spans="1:8" ht="15">
      <c r="A119" s="18" t="s">
        <v>1009</v>
      </c>
      <c r="B119" s="18" t="s">
        <v>1010</v>
      </c>
      <c r="C119" s="19">
        <v>-233.18</v>
      </c>
      <c r="D119" s="19">
        <f t="shared" si="1"/>
        <v>-233.18</v>
      </c>
      <c r="E119" s="19"/>
      <c r="F119" s="19"/>
      <c r="G119" s="19"/>
      <c r="H119" s="143"/>
    </row>
    <row r="120" spans="1:8" ht="15">
      <c r="A120" s="18" t="s">
        <v>1011</v>
      </c>
      <c r="B120" s="18" t="s">
        <v>1012</v>
      </c>
      <c r="C120" s="19">
        <v>2095338.29</v>
      </c>
      <c r="D120" s="19">
        <f t="shared" si="1"/>
        <v>2095338.29</v>
      </c>
      <c r="E120" s="19"/>
      <c r="F120" s="19"/>
      <c r="G120" s="19"/>
      <c r="H120" s="143"/>
    </row>
    <row r="121" spans="1:8" ht="15">
      <c r="A121" s="18" t="s">
        <v>1013</v>
      </c>
      <c r="B121" s="18" t="s">
        <v>1014</v>
      </c>
      <c r="C121" s="19">
        <v>12737.15</v>
      </c>
      <c r="D121" s="19">
        <f t="shared" si="1"/>
        <v>12737.15</v>
      </c>
      <c r="E121" s="19"/>
      <c r="F121" s="19"/>
      <c r="G121" s="19"/>
      <c r="H121" s="143"/>
    </row>
    <row r="122" spans="1:8" ht="15">
      <c r="A122" s="18" t="s">
        <v>1015</v>
      </c>
      <c r="B122" s="18" t="s">
        <v>1016</v>
      </c>
      <c r="C122" s="19">
        <v>184470</v>
      </c>
      <c r="D122" s="19">
        <f t="shared" si="1"/>
        <v>184470</v>
      </c>
      <c r="E122" s="19"/>
      <c r="F122" s="19"/>
      <c r="G122" s="19"/>
      <c r="H122" s="143"/>
    </row>
    <row r="123" spans="1:8" ht="15">
      <c r="A123" s="18" t="s">
        <v>1017</v>
      </c>
      <c r="B123" s="18" t="s">
        <v>1018</v>
      </c>
      <c r="C123" s="19">
        <v>231769.46</v>
      </c>
      <c r="D123" s="19">
        <f t="shared" si="1"/>
        <v>231769.46</v>
      </c>
      <c r="E123" s="19"/>
      <c r="F123" s="19"/>
      <c r="G123" s="19"/>
      <c r="H123" s="143"/>
    </row>
    <row r="124" spans="1:8" ht="15">
      <c r="A124" s="18" t="s">
        <v>1019</v>
      </c>
      <c r="B124" s="18" t="s">
        <v>1020</v>
      </c>
      <c r="C124" s="19">
        <v>0.02</v>
      </c>
      <c r="D124" s="19">
        <f t="shared" si="1"/>
        <v>0.02</v>
      </c>
      <c r="E124" s="19"/>
      <c r="F124" s="19"/>
      <c r="G124" s="19"/>
      <c r="H124" s="143"/>
    </row>
    <row r="125" spans="1:8" ht="15">
      <c r="A125" s="18" t="s">
        <v>1021</v>
      </c>
      <c r="B125" s="18" t="s">
        <v>1022</v>
      </c>
      <c r="C125" s="19">
        <v>4845.49</v>
      </c>
      <c r="D125" s="19">
        <f t="shared" si="1"/>
        <v>4845.49</v>
      </c>
      <c r="E125" s="19"/>
      <c r="F125" s="19"/>
      <c r="G125" s="19"/>
      <c r="H125" s="143"/>
    </row>
    <row r="126" spans="1:8" ht="15">
      <c r="A126" s="18" t="s">
        <v>1023</v>
      </c>
      <c r="B126" s="18" t="s">
        <v>1024</v>
      </c>
      <c r="C126" s="19">
        <v>37591.65</v>
      </c>
      <c r="D126" s="19">
        <f t="shared" si="1"/>
        <v>37591.65</v>
      </c>
      <c r="E126" s="19"/>
      <c r="F126" s="19"/>
      <c r="G126" s="19"/>
      <c r="H126" s="143"/>
    </row>
    <row r="127" spans="1:8" ht="15">
      <c r="A127" s="18" t="s">
        <v>1025</v>
      </c>
      <c r="B127" s="18" t="s">
        <v>1026</v>
      </c>
      <c r="C127" s="19">
        <v>-308342.55</v>
      </c>
      <c r="D127" s="19">
        <f t="shared" si="1"/>
        <v>-308342.55</v>
      </c>
      <c r="E127" s="19"/>
      <c r="F127" s="19"/>
      <c r="G127" s="19"/>
      <c r="H127" s="143"/>
    </row>
    <row r="128" spans="1:8" ht="15">
      <c r="A128" s="18" t="s">
        <v>1027</v>
      </c>
      <c r="B128" s="18" t="s">
        <v>1028</v>
      </c>
      <c r="C128" s="19">
        <v>232727.02</v>
      </c>
      <c r="D128" s="19">
        <f t="shared" si="1"/>
        <v>232727.02</v>
      </c>
      <c r="E128" s="19"/>
      <c r="F128" s="19"/>
      <c r="G128" s="19"/>
      <c r="H128" s="143"/>
    </row>
    <row r="129" spans="1:8" ht="15">
      <c r="A129" s="18" t="s">
        <v>1029</v>
      </c>
      <c r="B129" s="18" t="s">
        <v>1030</v>
      </c>
      <c r="C129" s="19">
        <v>56247.55</v>
      </c>
      <c r="D129" s="19">
        <f t="shared" si="1"/>
        <v>56247.55</v>
      </c>
      <c r="E129" s="19"/>
      <c r="F129" s="19"/>
      <c r="G129" s="19"/>
      <c r="H129" s="143"/>
    </row>
    <row r="130" spans="1:8" ht="15">
      <c r="A130" s="18" t="s">
        <v>1031</v>
      </c>
      <c r="B130" s="18" t="s">
        <v>1032</v>
      </c>
      <c r="C130" s="19">
        <v>704602.92</v>
      </c>
      <c r="D130" s="19">
        <f t="shared" si="1"/>
        <v>704602.92</v>
      </c>
      <c r="E130" s="19"/>
      <c r="F130" s="19"/>
      <c r="G130" s="19"/>
      <c r="H130" s="143"/>
    </row>
    <row r="131" spans="1:8" ht="15">
      <c r="A131" s="18" t="s">
        <v>1033</v>
      </c>
      <c r="B131" s="18" t="s">
        <v>1034</v>
      </c>
      <c r="C131" s="19">
        <v>186323.87</v>
      </c>
      <c r="D131" s="19">
        <f t="shared" si="1"/>
        <v>186323.87</v>
      </c>
      <c r="E131" s="19"/>
      <c r="F131" s="19"/>
      <c r="G131" s="19"/>
      <c r="H131" s="143"/>
    </row>
    <row r="132" spans="1:8" ht="15">
      <c r="A132" s="18" t="s">
        <v>1035</v>
      </c>
      <c r="B132" s="18" t="s">
        <v>1036</v>
      </c>
      <c r="C132" s="19">
        <v>1409803.38</v>
      </c>
      <c r="D132" s="19">
        <f t="shared" si="1"/>
        <v>1409803.38</v>
      </c>
      <c r="E132" s="19"/>
      <c r="F132" s="19"/>
      <c r="G132" s="19"/>
      <c r="H132" s="143"/>
    </row>
    <row r="133" spans="1:8" ht="15">
      <c r="A133" s="18" t="s">
        <v>1037</v>
      </c>
      <c r="B133" s="18" t="s">
        <v>1038</v>
      </c>
      <c r="C133" s="19">
        <v>53012.75</v>
      </c>
      <c r="D133" s="19">
        <f t="shared" si="1"/>
        <v>53012.75</v>
      </c>
      <c r="E133" s="19"/>
      <c r="F133" s="19"/>
      <c r="G133" s="19"/>
      <c r="H133" s="143"/>
    </row>
    <row r="134" spans="1:8" ht="15">
      <c r="A134" s="18" t="s">
        <v>1039</v>
      </c>
      <c r="B134" s="18" t="s">
        <v>1040</v>
      </c>
      <c r="C134" s="19">
        <v>15740.91</v>
      </c>
      <c r="D134" s="19">
        <f t="shared" si="1"/>
        <v>15740.91</v>
      </c>
      <c r="E134" s="19"/>
      <c r="F134" s="19"/>
      <c r="G134" s="19"/>
      <c r="H134" s="143"/>
    </row>
    <row r="135" spans="1:8" ht="15">
      <c r="A135" s="18" t="s">
        <v>1041</v>
      </c>
      <c r="B135" s="18" t="s">
        <v>1042</v>
      </c>
      <c r="C135" s="19">
        <v>1325.44</v>
      </c>
      <c r="D135" s="19">
        <f t="shared" si="1"/>
        <v>1325.44</v>
      </c>
      <c r="E135" s="19"/>
      <c r="F135" s="19"/>
      <c r="G135" s="19"/>
      <c r="H135" s="143"/>
    </row>
    <row r="136" spans="1:8" ht="15">
      <c r="A136" s="18" t="s">
        <v>1043</v>
      </c>
      <c r="B136" s="18" t="s">
        <v>1044</v>
      </c>
      <c r="C136" s="19">
        <v>2578</v>
      </c>
      <c r="D136" s="19">
        <f t="shared" si="1"/>
        <v>2578</v>
      </c>
      <c r="E136" s="19"/>
      <c r="F136" s="19"/>
      <c r="G136" s="19"/>
      <c r="H136" s="143"/>
    </row>
    <row r="137" spans="1:8" ht="15">
      <c r="A137" s="18" t="s">
        <v>1045</v>
      </c>
      <c r="B137" s="18" t="s">
        <v>1046</v>
      </c>
      <c r="C137" s="19">
        <v>80647.7</v>
      </c>
      <c r="D137" s="19">
        <f aca="true" t="shared" si="2" ref="D137:D184">+C137</f>
        <v>80647.7</v>
      </c>
      <c r="E137" s="19"/>
      <c r="F137" s="19"/>
      <c r="G137" s="19"/>
      <c r="H137" s="143"/>
    </row>
    <row r="138" spans="1:8" ht="15">
      <c r="A138" s="18" t="s">
        <v>1047</v>
      </c>
      <c r="B138" s="18" t="s">
        <v>1048</v>
      </c>
      <c r="C138" s="19">
        <v>62620.89</v>
      </c>
      <c r="D138" s="19">
        <f t="shared" si="2"/>
        <v>62620.89</v>
      </c>
      <c r="E138" s="19"/>
      <c r="F138" s="19"/>
      <c r="G138" s="19"/>
      <c r="H138" s="143"/>
    </row>
    <row r="139" spans="1:8" ht="15">
      <c r="A139" s="18" t="s">
        <v>1049</v>
      </c>
      <c r="B139" s="18" t="s">
        <v>1050</v>
      </c>
      <c r="C139" s="19">
        <v>201619.46</v>
      </c>
      <c r="D139" s="19">
        <f t="shared" si="2"/>
        <v>201619.46</v>
      </c>
      <c r="E139" s="19"/>
      <c r="F139" s="19"/>
      <c r="G139" s="19"/>
      <c r="H139" s="143"/>
    </row>
    <row r="140" spans="1:8" ht="15">
      <c r="A140" s="18" t="s">
        <v>1051</v>
      </c>
      <c r="B140" s="18" t="s">
        <v>1052</v>
      </c>
      <c r="C140" s="19">
        <v>57023.78</v>
      </c>
      <c r="D140" s="19">
        <f t="shared" si="2"/>
        <v>57023.78</v>
      </c>
      <c r="E140" s="19"/>
      <c r="F140" s="19"/>
      <c r="G140" s="19"/>
      <c r="H140" s="143"/>
    </row>
    <row r="141" spans="1:8" ht="15">
      <c r="A141" s="18" t="s">
        <v>1053</v>
      </c>
      <c r="B141" s="18" t="s">
        <v>1054</v>
      </c>
      <c r="C141" s="19">
        <v>859051.73</v>
      </c>
      <c r="D141" s="19">
        <f t="shared" si="2"/>
        <v>859051.73</v>
      </c>
      <c r="E141" s="19"/>
      <c r="F141" s="19"/>
      <c r="G141" s="19"/>
      <c r="H141" s="143"/>
    </row>
    <row r="142" spans="1:8" ht="15">
      <c r="A142" s="18" t="s">
        <v>1055</v>
      </c>
      <c r="B142" s="18" t="s">
        <v>1056</v>
      </c>
      <c r="C142" s="19">
        <v>21913.16</v>
      </c>
      <c r="D142" s="19">
        <f t="shared" si="2"/>
        <v>21913.16</v>
      </c>
      <c r="E142" s="19"/>
      <c r="F142" s="19"/>
      <c r="G142" s="19"/>
      <c r="H142" s="143"/>
    </row>
    <row r="143" spans="1:8" ht="15">
      <c r="A143" s="18" t="s">
        <v>1057</v>
      </c>
      <c r="B143" s="18" t="s">
        <v>1058</v>
      </c>
      <c r="C143" s="19">
        <v>14781.81</v>
      </c>
      <c r="D143" s="19">
        <f t="shared" si="2"/>
        <v>14781.81</v>
      </c>
      <c r="E143" s="19"/>
      <c r="F143" s="19"/>
      <c r="G143" s="19"/>
      <c r="H143" s="143"/>
    </row>
    <row r="144" spans="1:8" ht="15">
      <c r="A144" s="18" t="s">
        <v>1059</v>
      </c>
      <c r="B144" s="18" t="s">
        <v>1060</v>
      </c>
      <c r="C144" s="19">
        <v>6224.84</v>
      </c>
      <c r="D144" s="19">
        <f t="shared" si="2"/>
        <v>6224.84</v>
      </c>
      <c r="E144" s="19"/>
      <c r="F144" s="19"/>
      <c r="G144" s="19"/>
      <c r="H144" s="143"/>
    </row>
    <row r="145" spans="1:8" ht="15">
      <c r="A145" s="18" t="s">
        <v>1061</v>
      </c>
      <c r="B145" s="18" t="s">
        <v>1062</v>
      </c>
      <c r="C145" s="19">
        <v>0.09</v>
      </c>
      <c r="D145" s="19">
        <f t="shared" si="2"/>
        <v>0.09</v>
      </c>
      <c r="E145" s="19"/>
      <c r="F145" s="19"/>
      <c r="G145" s="19"/>
      <c r="H145" s="143"/>
    </row>
    <row r="146" spans="1:8" ht="15">
      <c r="A146" s="18" t="s">
        <v>1063</v>
      </c>
      <c r="B146" s="18" t="s">
        <v>1064</v>
      </c>
      <c r="C146" s="19">
        <v>312</v>
      </c>
      <c r="D146" s="19">
        <f t="shared" si="2"/>
        <v>312</v>
      </c>
      <c r="E146" s="19"/>
      <c r="F146" s="19"/>
      <c r="G146" s="19"/>
      <c r="H146" s="143"/>
    </row>
    <row r="147" spans="1:8" ht="15">
      <c r="A147" s="18" t="s">
        <v>1065</v>
      </c>
      <c r="B147" s="18" t="s">
        <v>1066</v>
      </c>
      <c r="C147" s="19">
        <v>-12685.36</v>
      </c>
      <c r="D147" s="19">
        <f t="shared" si="2"/>
        <v>-12685.36</v>
      </c>
      <c r="E147" s="19"/>
      <c r="F147" s="19"/>
      <c r="G147" s="19"/>
      <c r="H147" s="143"/>
    </row>
    <row r="148" spans="1:8" ht="15">
      <c r="A148" s="18" t="s">
        <v>1067</v>
      </c>
      <c r="B148" s="18" t="s">
        <v>1068</v>
      </c>
      <c r="C148" s="19">
        <v>4346.97</v>
      </c>
      <c r="D148" s="19">
        <f t="shared" si="2"/>
        <v>4346.97</v>
      </c>
      <c r="E148" s="19"/>
      <c r="F148" s="19"/>
      <c r="G148" s="19"/>
      <c r="H148" s="143"/>
    </row>
    <row r="149" spans="1:8" ht="15">
      <c r="A149" s="18" t="s">
        <v>1069</v>
      </c>
      <c r="B149" s="18" t="s">
        <v>1070</v>
      </c>
      <c r="C149" s="19">
        <v>36125.17</v>
      </c>
      <c r="D149" s="19">
        <f t="shared" si="2"/>
        <v>36125.17</v>
      </c>
      <c r="E149" s="19"/>
      <c r="F149" s="19"/>
      <c r="G149" s="19"/>
      <c r="H149" s="143"/>
    </row>
    <row r="150" spans="1:8" ht="15">
      <c r="A150" s="18" t="s">
        <v>1071</v>
      </c>
      <c r="B150" s="18" t="s">
        <v>1072</v>
      </c>
      <c r="C150" s="19">
        <v>142482.94</v>
      </c>
      <c r="D150" s="19">
        <f t="shared" si="2"/>
        <v>142482.94</v>
      </c>
      <c r="E150" s="19"/>
      <c r="F150" s="19"/>
      <c r="G150" s="19"/>
      <c r="H150" s="143"/>
    </row>
    <row r="151" spans="1:8" ht="15">
      <c r="A151" s="18" t="s">
        <v>1073</v>
      </c>
      <c r="B151" s="18" t="s">
        <v>1074</v>
      </c>
      <c r="C151" s="19">
        <v>18250</v>
      </c>
      <c r="D151" s="19">
        <f t="shared" si="2"/>
        <v>18250</v>
      </c>
      <c r="E151" s="19"/>
      <c r="F151" s="19"/>
      <c r="G151" s="19"/>
      <c r="H151" s="143"/>
    </row>
    <row r="152" spans="1:8" ht="15">
      <c r="A152" s="18" t="s">
        <v>1075</v>
      </c>
      <c r="B152" s="18" t="s">
        <v>1076</v>
      </c>
      <c r="C152" s="19">
        <v>29885.55</v>
      </c>
      <c r="D152" s="19">
        <f t="shared" si="2"/>
        <v>29885.55</v>
      </c>
      <c r="E152" s="19"/>
      <c r="F152" s="19"/>
      <c r="G152" s="19"/>
      <c r="H152" s="143"/>
    </row>
    <row r="153" spans="1:8" ht="15">
      <c r="A153" s="18" t="s">
        <v>1077</v>
      </c>
      <c r="B153" s="18" t="s">
        <v>1078</v>
      </c>
      <c r="C153" s="19">
        <v>3880</v>
      </c>
      <c r="D153" s="19">
        <f t="shared" si="2"/>
        <v>3880</v>
      </c>
      <c r="E153" s="19"/>
      <c r="F153" s="19"/>
      <c r="G153" s="19"/>
      <c r="H153" s="143"/>
    </row>
    <row r="154" spans="1:8" ht="15">
      <c r="A154" s="18" t="s">
        <v>1079</v>
      </c>
      <c r="B154" s="18" t="s">
        <v>1080</v>
      </c>
      <c r="C154" s="19">
        <v>9377.2</v>
      </c>
      <c r="D154" s="19">
        <f t="shared" si="2"/>
        <v>9377.2</v>
      </c>
      <c r="E154" s="19"/>
      <c r="F154" s="19"/>
      <c r="G154" s="19"/>
      <c r="H154" s="143"/>
    </row>
    <row r="155" spans="1:8" ht="15">
      <c r="A155" s="18" t="s">
        <v>1081</v>
      </c>
      <c r="B155" s="18" t="s">
        <v>1082</v>
      </c>
      <c r="C155" s="19">
        <v>1984.02</v>
      </c>
      <c r="D155" s="19">
        <f t="shared" si="2"/>
        <v>1984.02</v>
      </c>
      <c r="E155" s="19"/>
      <c r="F155" s="19"/>
      <c r="G155" s="19"/>
      <c r="H155" s="143"/>
    </row>
    <row r="156" spans="1:8" ht="15">
      <c r="A156" s="18" t="s">
        <v>1083</v>
      </c>
      <c r="B156" s="18" t="s">
        <v>1084</v>
      </c>
      <c r="C156" s="19">
        <v>17104.18</v>
      </c>
      <c r="D156" s="19">
        <f t="shared" si="2"/>
        <v>17104.18</v>
      </c>
      <c r="E156" s="19"/>
      <c r="F156" s="19"/>
      <c r="G156" s="19"/>
      <c r="H156" s="143"/>
    </row>
    <row r="157" spans="1:8" ht="15">
      <c r="A157" s="18" t="s">
        <v>1085</v>
      </c>
      <c r="B157" s="18" t="s">
        <v>1086</v>
      </c>
      <c r="C157" s="19">
        <v>859331.94</v>
      </c>
      <c r="D157" s="19">
        <f t="shared" si="2"/>
        <v>859331.94</v>
      </c>
      <c r="E157" s="19"/>
      <c r="F157" s="19"/>
      <c r="G157" s="19"/>
      <c r="H157" s="143"/>
    </row>
    <row r="158" spans="1:8" ht="15">
      <c r="A158" s="18" t="s">
        <v>1087</v>
      </c>
      <c r="B158" s="18" t="s">
        <v>1088</v>
      </c>
      <c r="C158" s="19">
        <v>237938.08</v>
      </c>
      <c r="D158" s="19">
        <f t="shared" si="2"/>
        <v>237938.08</v>
      </c>
      <c r="E158" s="19"/>
      <c r="F158" s="19"/>
      <c r="G158" s="19"/>
      <c r="H158" s="143"/>
    </row>
    <row r="159" spans="1:8" ht="15">
      <c r="A159" s="18" t="s">
        <v>1089</v>
      </c>
      <c r="B159" s="18" t="s">
        <v>1090</v>
      </c>
      <c r="C159" s="19">
        <v>18697.84</v>
      </c>
      <c r="D159" s="19">
        <f t="shared" si="2"/>
        <v>18697.84</v>
      </c>
      <c r="E159" s="19"/>
      <c r="F159" s="19"/>
      <c r="G159" s="19"/>
      <c r="H159" s="143"/>
    </row>
    <row r="160" spans="1:8" ht="15">
      <c r="A160" s="18" t="s">
        <v>1091</v>
      </c>
      <c r="B160" s="18" t="s">
        <v>1092</v>
      </c>
      <c r="C160" s="19">
        <v>4512.5</v>
      </c>
      <c r="D160" s="19">
        <f t="shared" si="2"/>
        <v>4512.5</v>
      </c>
      <c r="E160" s="19"/>
      <c r="F160" s="19"/>
      <c r="G160" s="19"/>
      <c r="H160" s="143"/>
    </row>
    <row r="161" spans="1:8" ht="15">
      <c r="A161" s="18" t="s">
        <v>1093</v>
      </c>
      <c r="B161" s="18" t="s">
        <v>1094</v>
      </c>
      <c r="C161" s="19">
        <v>404544.43</v>
      </c>
      <c r="D161" s="19">
        <f t="shared" si="2"/>
        <v>404544.43</v>
      </c>
      <c r="E161" s="19"/>
      <c r="F161" s="19"/>
      <c r="G161" s="19"/>
      <c r="H161" s="143"/>
    </row>
    <row r="162" spans="1:8" ht="15">
      <c r="A162" s="18" t="s">
        <v>1095</v>
      </c>
      <c r="B162" s="18" t="s">
        <v>1096</v>
      </c>
      <c r="C162" s="19">
        <v>1552087.93</v>
      </c>
      <c r="D162" s="19">
        <f t="shared" si="2"/>
        <v>1552087.93</v>
      </c>
      <c r="E162" s="19"/>
      <c r="F162" s="19"/>
      <c r="G162" s="19"/>
      <c r="H162" s="143"/>
    </row>
    <row r="163" spans="1:8" ht="15">
      <c r="A163" s="18" t="s">
        <v>1097</v>
      </c>
      <c r="B163" s="18" t="s">
        <v>1098</v>
      </c>
      <c r="C163" s="19">
        <v>914895.24</v>
      </c>
      <c r="D163" s="19">
        <f t="shared" si="2"/>
        <v>914895.24</v>
      </c>
      <c r="E163" s="19"/>
      <c r="F163" s="19"/>
      <c r="G163" s="19"/>
      <c r="H163" s="143"/>
    </row>
    <row r="164" spans="1:8" ht="15">
      <c r="A164" s="18" t="s">
        <v>1099</v>
      </c>
      <c r="B164" s="18" t="s">
        <v>1100</v>
      </c>
      <c r="C164" s="19">
        <v>3536104.72</v>
      </c>
      <c r="D164" s="19">
        <f t="shared" si="2"/>
        <v>3536104.72</v>
      </c>
      <c r="E164" s="19"/>
      <c r="F164" s="19"/>
      <c r="G164" s="19"/>
      <c r="H164" s="143"/>
    </row>
    <row r="165" spans="1:8" ht="15">
      <c r="A165" s="18" t="s">
        <v>1101</v>
      </c>
      <c r="B165" s="18" t="s">
        <v>1102</v>
      </c>
      <c r="C165" s="19">
        <v>18593.34</v>
      </c>
      <c r="D165" s="19">
        <f t="shared" si="2"/>
        <v>18593.34</v>
      </c>
      <c r="E165" s="19"/>
      <c r="F165" s="19"/>
      <c r="G165" s="19"/>
      <c r="H165" s="143"/>
    </row>
    <row r="166" spans="1:8" ht="15">
      <c r="A166" s="18" t="s">
        <v>1103</v>
      </c>
      <c r="B166" s="18" t="s">
        <v>1104</v>
      </c>
      <c r="C166" s="19">
        <v>4107393.52</v>
      </c>
      <c r="D166" s="19">
        <f t="shared" si="2"/>
        <v>4107393.52</v>
      </c>
      <c r="E166" s="19"/>
      <c r="F166" s="19"/>
      <c r="G166" s="19"/>
      <c r="H166" s="143"/>
    </row>
    <row r="167" spans="1:8" ht="15">
      <c r="A167" s="18" t="s">
        <v>1105</v>
      </c>
      <c r="B167" s="18" t="s">
        <v>1106</v>
      </c>
      <c r="C167" s="19">
        <v>164677.37</v>
      </c>
      <c r="D167" s="19">
        <f t="shared" si="2"/>
        <v>164677.37</v>
      </c>
      <c r="E167" s="19"/>
      <c r="F167" s="19"/>
      <c r="G167" s="19"/>
      <c r="H167" s="143"/>
    </row>
    <row r="168" spans="1:8" ht="15">
      <c r="A168" s="18" t="s">
        <v>1107</v>
      </c>
      <c r="B168" s="18" t="s">
        <v>1108</v>
      </c>
      <c r="C168" s="19">
        <v>186546.13</v>
      </c>
      <c r="D168" s="19">
        <f t="shared" si="2"/>
        <v>186546.13</v>
      </c>
      <c r="E168" s="19"/>
      <c r="F168" s="19"/>
      <c r="G168" s="19"/>
      <c r="H168" s="143"/>
    </row>
    <row r="169" spans="1:8" ht="15">
      <c r="A169" s="18" t="s">
        <v>1109</v>
      </c>
      <c r="B169" s="18" t="s">
        <v>1110</v>
      </c>
      <c r="C169" s="19">
        <v>700022.14</v>
      </c>
      <c r="D169" s="19">
        <f t="shared" si="2"/>
        <v>700022.14</v>
      </c>
      <c r="E169" s="19"/>
      <c r="F169" s="19"/>
      <c r="G169" s="19"/>
      <c r="H169" s="143"/>
    </row>
    <row r="170" spans="1:8" ht="15">
      <c r="A170" s="18" t="s">
        <v>1111</v>
      </c>
      <c r="B170" s="18" t="s">
        <v>1112</v>
      </c>
      <c r="C170" s="19">
        <v>289050</v>
      </c>
      <c r="D170" s="19">
        <f t="shared" si="2"/>
        <v>289050</v>
      </c>
      <c r="E170" s="19"/>
      <c r="F170" s="19"/>
      <c r="G170" s="19"/>
      <c r="H170" s="143"/>
    </row>
    <row r="171" spans="1:8" ht="15">
      <c r="A171" s="18" t="s">
        <v>1113</v>
      </c>
      <c r="B171" s="18" t="s">
        <v>1114</v>
      </c>
      <c r="C171" s="19">
        <v>174</v>
      </c>
      <c r="D171" s="19">
        <f t="shared" si="2"/>
        <v>174</v>
      </c>
      <c r="E171" s="19"/>
      <c r="F171" s="19"/>
      <c r="G171" s="19"/>
      <c r="H171" s="143"/>
    </row>
    <row r="172" spans="1:8" ht="15">
      <c r="A172" s="18" t="s">
        <v>1115</v>
      </c>
      <c r="B172" s="18" t="s">
        <v>1116</v>
      </c>
      <c r="C172" s="19">
        <v>86150.91</v>
      </c>
      <c r="D172" s="19">
        <f t="shared" si="2"/>
        <v>86150.91</v>
      </c>
      <c r="E172" s="19"/>
      <c r="F172" s="19"/>
      <c r="G172" s="19"/>
      <c r="H172" s="143"/>
    </row>
    <row r="173" spans="1:8" ht="15">
      <c r="A173" s="18" t="s">
        <v>1117</v>
      </c>
      <c r="B173" s="18" t="s">
        <v>1118</v>
      </c>
      <c r="C173" s="19">
        <v>36932.22</v>
      </c>
      <c r="D173" s="19">
        <f t="shared" si="2"/>
        <v>36932.22</v>
      </c>
      <c r="E173" s="19"/>
      <c r="F173" s="19"/>
      <c r="G173" s="19"/>
      <c r="H173" s="143"/>
    </row>
    <row r="174" spans="1:8" ht="15">
      <c r="A174" s="18" t="s">
        <v>1119</v>
      </c>
      <c r="B174" s="18" t="s">
        <v>1120</v>
      </c>
      <c r="C174" s="19">
        <v>358086.47</v>
      </c>
      <c r="D174" s="19">
        <f t="shared" si="2"/>
        <v>358086.47</v>
      </c>
      <c r="E174" s="19"/>
      <c r="F174" s="19"/>
      <c r="G174" s="19"/>
      <c r="H174" s="143"/>
    </row>
    <row r="175" spans="1:8" ht="15">
      <c r="A175" s="18" t="s">
        <v>1121</v>
      </c>
      <c r="B175" s="18" t="s">
        <v>1122</v>
      </c>
      <c r="C175" s="19">
        <v>9647923.18</v>
      </c>
      <c r="D175" s="19">
        <f t="shared" si="2"/>
        <v>9647923.18</v>
      </c>
      <c r="E175" s="19"/>
      <c r="F175" s="19"/>
      <c r="G175" s="19"/>
      <c r="H175" s="143"/>
    </row>
    <row r="176" spans="1:8" ht="15">
      <c r="A176" s="18" t="s">
        <v>1123</v>
      </c>
      <c r="B176" s="18" t="s">
        <v>1124</v>
      </c>
      <c r="C176" s="19">
        <v>78726.96</v>
      </c>
      <c r="D176" s="19">
        <f t="shared" si="2"/>
        <v>78726.96</v>
      </c>
      <c r="E176" s="19"/>
      <c r="F176" s="19"/>
      <c r="G176" s="19"/>
      <c r="H176" s="143"/>
    </row>
    <row r="177" spans="1:8" ht="15">
      <c r="A177" s="18" t="s">
        <v>1125</v>
      </c>
      <c r="B177" s="18" t="s">
        <v>1126</v>
      </c>
      <c r="C177" s="19">
        <v>75000</v>
      </c>
      <c r="D177" s="19">
        <f t="shared" si="2"/>
        <v>75000</v>
      </c>
      <c r="E177" s="19"/>
      <c r="F177" s="19"/>
      <c r="G177" s="19"/>
      <c r="H177" s="143"/>
    </row>
    <row r="178" spans="1:8" ht="15">
      <c r="A178" s="18" t="s">
        <v>1127</v>
      </c>
      <c r="B178" s="18" t="s">
        <v>1128</v>
      </c>
      <c r="C178" s="19">
        <v>70831</v>
      </c>
      <c r="D178" s="19">
        <f t="shared" si="2"/>
        <v>70831</v>
      </c>
      <c r="E178" s="19"/>
      <c r="F178" s="19"/>
      <c r="G178" s="19"/>
      <c r="H178" s="143"/>
    </row>
    <row r="179" spans="1:8" ht="15">
      <c r="A179" s="18" t="s">
        <v>1129</v>
      </c>
      <c r="B179" s="18" t="s">
        <v>1130</v>
      </c>
      <c r="C179" s="19">
        <v>582353.75</v>
      </c>
      <c r="D179" s="19">
        <f t="shared" si="2"/>
        <v>582353.75</v>
      </c>
      <c r="E179" s="19"/>
      <c r="F179" s="19"/>
      <c r="G179" s="19"/>
      <c r="H179" s="143"/>
    </row>
    <row r="180" spans="1:8" ht="15">
      <c r="A180" s="18" t="s">
        <v>1131</v>
      </c>
      <c r="B180" s="18" t="s">
        <v>1132</v>
      </c>
      <c r="C180" s="19">
        <v>108564.6</v>
      </c>
      <c r="D180" s="19">
        <f t="shared" si="2"/>
        <v>108564.6</v>
      </c>
      <c r="E180" s="19"/>
      <c r="F180" s="19"/>
      <c r="G180" s="19"/>
      <c r="H180" s="143"/>
    </row>
    <row r="181" spans="1:8" ht="15">
      <c r="A181" s="18" t="s">
        <v>1133</v>
      </c>
      <c r="B181" s="18" t="s">
        <v>1134</v>
      </c>
      <c r="C181" s="19">
        <v>7650</v>
      </c>
      <c r="D181" s="19">
        <f t="shared" si="2"/>
        <v>7650</v>
      </c>
      <c r="E181" s="19"/>
      <c r="F181" s="19"/>
      <c r="G181" s="19"/>
      <c r="H181" s="143"/>
    </row>
    <row r="182" spans="1:8" ht="15">
      <c r="A182" s="18" t="s">
        <v>1135</v>
      </c>
      <c r="B182" s="18" t="s">
        <v>1136</v>
      </c>
      <c r="C182" s="19">
        <v>101675.96</v>
      </c>
      <c r="D182" s="19">
        <f t="shared" si="2"/>
        <v>101675.96</v>
      </c>
      <c r="E182" s="19"/>
      <c r="F182" s="19"/>
      <c r="G182" s="19"/>
      <c r="H182" s="143"/>
    </row>
    <row r="183" spans="1:8" ht="15">
      <c r="A183" s="18" t="s">
        <v>1137</v>
      </c>
      <c r="B183" s="18" t="s">
        <v>1138</v>
      </c>
      <c r="C183" s="19">
        <v>386271.5</v>
      </c>
      <c r="D183" s="19">
        <f t="shared" si="2"/>
        <v>386271.5</v>
      </c>
      <c r="E183" s="19"/>
      <c r="F183" s="19"/>
      <c r="G183" s="19"/>
      <c r="H183" s="143"/>
    </row>
    <row r="184" spans="1:8" ht="15">
      <c r="A184" s="18" t="s">
        <v>1139</v>
      </c>
      <c r="B184" s="18" t="s">
        <v>1140</v>
      </c>
      <c r="C184" s="19">
        <v>1196387.5</v>
      </c>
      <c r="D184" s="19">
        <f t="shared" si="2"/>
        <v>1196387.5</v>
      </c>
      <c r="E184" s="19"/>
      <c r="F184" s="19"/>
      <c r="G184" s="19"/>
      <c r="H184" s="143"/>
    </row>
    <row r="185" spans="1:8" ht="15">
      <c r="A185" s="144"/>
      <c r="B185" s="144" t="s">
        <v>1141</v>
      </c>
      <c r="C185" s="145">
        <f>SUM(C8:C184)</f>
        <v>133612627.30999997</v>
      </c>
      <c r="D185" s="145">
        <f>SUM(D8:D184)</f>
        <v>133612627.30999997</v>
      </c>
      <c r="E185" s="145">
        <f>SUM(E8:E184)</f>
        <v>0</v>
      </c>
      <c r="F185" s="145">
        <f>SUM(F8:F184)</f>
        <v>0</v>
      </c>
      <c r="G185" s="145">
        <f>SUM(G8:G184)</f>
        <v>0</v>
      </c>
      <c r="H185" s="145"/>
    </row>
    <row r="188" spans="1:8" ht="15">
      <c r="A188" s="8" t="s">
        <v>1142</v>
      </c>
      <c r="B188" s="10"/>
      <c r="C188" s="141"/>
      <c r="D188" s="141"/>
      <c r="E188" s="141"/>
      <c r="F188" s="141"/>
      <c r="G188" s="141"/>
      <c r="H188" s="142" t="s">
        <v>787</v>
      </c>
    </row>
    <row r="189" ht="15">
      <c r="A189" s="95"/>
    </row>
    <row r="190" spans="1:8" ht="15" customHeight="1">
      <c r="A190" s="13" t="s">
        <v>4</v>
      </c>
      <c r="B190" s="14" t="s">
        <v>5</v>
      </c>
      <c r="C190" s="15" t="s">
        <v>6</v>
      </c>
      <c r="D190" s="63" t="s">
        <v>76</v>
      </c>
      <c r="E190" s="63" t="s">
        <v>77</v>
      </c>
      <c r="F190" s="63" t="s">
        <v>78</v>
      </c>
      <c r="G190" s="64" t="s">
        <v>79</v>
      </c>
      <c r="H190" s="14" t="s">
        <v>80</v>
      </c>
    </row>
    <row r="191" spans="1:8" ht="15">
      <c r="A191" s="18"/>
      <c r="B191" s="71" t="s">
        <v>12</v>
      </c>
      <c r="C191" s="19"/>
      <c r="D191" s="19"/>
      <c r="E191" s="19"/>
      <c r="F191" s="19"/>
      <c r="G191" s="19"/>
      <c r="H191" s="143"/>
    </row>
    <row r="192" spans="1:8" ht="15">
      <c r="A192" s="144"/>
      <c r="B192" s="144" t="s">
        <v>1143</v>
      </c>
      <c r="C192" s="145">
        <f>SUM(C191:C191)</f>
        <v>0</v>
      </c>
      <c r="D192" s="145">
        <f>SUM(D191:D191)</f>
        <v>0</v>
      </c>
      <c r="E192" s="145">
        <f>SUM(E191:E191)</f>
        <v>0</v>
      </c>
      <c r="F192" s="145">
        <f>SUM(F191:F191)</f>
        <v>0</v>
      </c>
      <c r="G192" s="145">
        <f>SUM(G191:G191)</f>
        <v>0</v>
      </c>
      <c r="H192" s="145"/>
    </row>
  </sheetData>
  <dataValidations count="8">
    <dataValidation allowBlank="1" showInputMessage="1" showErrorMessage="1" prompt="Corresponde al nombre o descripción de la cuenta de acuerdo al Plan de Cuentas emitido por el CONAC." sqref="B7 B190"/>
    <dataValidation allowBlank="1" showInputMessage="1" showErrorMessage="1" prompt="Importe de la cuentas por cobrar con fecha de vencimiento de 1 a 90 días." sqref="D7 D190"/>
    <dataValidation allowBlank="1" showInputMessage="1" showErrorMessage="1" prompt="Importe de la cuentas por cobrar con fecha de vencimiento de 91 a 180 días." sqref="E7 E190"/>
    <dataValidation allowBlank="1" showInputMessage="1" showErrorMessage="1" prompt="Importe de la cuentas por cobrar con fecha de vencimiento de 181 a 365 días." sqref="F7 F190"/>
    <dataValidation allowBlank="1" showInputMessage="1" showErrorMessage="1" prompt="Importe de la cuentas por cobrar con vencimiento mayor a 365 días." sqref="G7 G190"/>
    <dataValidation allowBlank="1" showInputMessage="1" showErrorMessage="1" prompt="Informar sobre la factibilidad de pago." sqref="H7 H190"/>
    <dataValidation allowBlank="1" showInputMessage="1" showErrorMessage="1" prompt="Corresponde al número de la cuenta de acuerdo al Plan de Cuentas emitido por el CONAC (DOF 23/12/2015)." sqref="A7 A190"/>
    <dataValidation allowBlank="1" showInputMessage="1" showErrorMessage="1" prompt="Saldo final de la Información Financiera Trimestral que se presenta (trimestral: 1er, 2do, 3ro. o 4to.)." sqref="C7 C190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300" verticalDpi="300" orientation="portrait" scale="1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6"/>
  <sheetViews>
    <sheetView zoomScaleSheetLayoutView="100" workbookViewId="0" topLeftCell="A1">
      <selection activeCell="B44" sqref="B44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 customWidth="1"/>
  </cols>
  <sheetData>
    <row r="1" spans="1:5" ht="15">
      <c r="A1" s="129" t="s">
        <v>0</v>
      </c>
      <c r="B1" s="129"/>
      <c r="C1" s="77"/>
      <c r="D1" s="77"/>
      <c r="E1" s="76"/>
    </row>
    <row r="2" spans="1:5" ht="15">
      <c r="A2" s="129" t="s">
        <v>1</v>
      </c>
      <c r="B2" s="129"/>
      <c r="C2" s="77"/>
      <c r="D2" s="77"/>
      <c r="E2" s="146" t="s">
        <v>1144</v>
      </c>
    </row>
    <row r="3" spans="1:5" ht="15">
      <c r="A3" s="76"/>
      <c r="B3" s="76"/>
      <c r="C3" s="77"/>
      <c r="D3" s="76"/>
      <c r="E3" s="76"/>
    </row>
    <row r="4" spans="1:5" ht="15">
      <c r="A4" s="76"/>
      <c r="B4" s="76"/>
      <c r="C4" s="77"/>
      <c r="D4" s="76"/>
      <c r="E4" s="76"/>
    </row>
    <row r="5" spans="1:5" ht="11.25" customHeight="1">
      <c r="A5" s="147" t="s">
        <v>1145</v>
      </c>
      <c r="B5" s="147"/>
      <c r="C5" s="77"/>
      <c r="D5" s="76"/>
      <c r="E5" s="148" t="s">
        <v>1146</v>
      </c>
    </row>
    <row r="6" ht="15">
      <c r="D6" s="141"/>
    </row>
    <row r="7" spans="1:5" ht="15" customHeight="1">
      <c r="A7" s="13" t="s">
        <v>4</v>
      </c>
      <c r="B7" s="14" t="s">
        <v>5</v>
      </c>
      <c r="C7" s="15" t="s">
        <v>6</v>
      </c>
      <c r="D7" s="15" t="s">
        <v>1147</v>
      </c>
      <c r="E7" s="15" t="s">
        <v>80</v>
      </c>
    </row>
    <row r="8" spans="1:5" ht="11.25" customHeight="1">
      <c r="A8" s="18" t="s">
        <v>1148</v>
      </c>
      <c r="B8" s="18" t="s">
        <v>1149</v>
      </c>
      <c r="C8" s="143">
        <v>60000</v>
      </c>
      <c r="D8" s="143"/>
      <c r="E8" s="118"/>
    </row>
    <row r="9" spans="1:5" ht="15">
      <c r="A9" s="149"/>
      <c r="B9" s="149" t="s">
        <v>1150</v>
      </c>
      <c r="C9" s="150">
        <f>SUM(C8:C8)</f>
        <v>60000</v>
      </c>
      <c r="D9" s="151"/>
      <c r="E9" s="151"/>
    </row>
    <row r="12" spans="1:5" ht="11.25" customHeight="1">
      <c r="A12" s="8" t="s">
        <v>1151</v>
      </c>
      <c r="B12" s="10"/>
      <c r="E12" s="142" t="s">
        <v>1146</v>
      </c>
    </row>
    <row r="13" ht="15">
      <c r="A13" s="95"/>
    </row>
    <row r="14" spans="1:5" ht="15" customHeight="1">
      <c r="A14" s="13" t="s">
        <v>4</v>
      </c>
      <c r="B14" s="14" t="s">
        <v>5</v>
      </c>
      <c r="C14" s="15" t="s">
        <v>6</v>
      </c>
      <c r="D14" s="15" t="s">
        <v>1147</v>
      </c>
      <c r="E14" s="15" t="s">
        <v>80</v>
      </c>
    </row>
    <row r="15" spans="1:5" ht="15">
      <c r="A15" s="152"/>
      <c r="B15" s="71" t="s">
        <v>12</v>
      </c>
      <c r="C15" s="153"/>
      <c r="D15" s="143"/>
      <c r="E15" s="118"/>
    </row>
    <row r="16" spans="1:5" ht="15">
      <c r="A16" s="144"/>
      <c r="B16" s="144" t="s">
        <v>1152</v>
      </c>
      <c r="C16" s="154">
        <f>SUM(C15:C15)</f>
        <v>0</v>
      </c>
      <c r="D16" s="151"/>
      <c r="E16" s="151"/>
    </row>
  </sheetData>
  <dataValidations count="5">
    <dataValidation allowBlank="1" showInputMessage="1" showErrorMessage="1" prompt="Características cualitativas significativas que les impacten financieramente." sqref="E7 E14"/>
    <dataValidation allowBlank="1" showInputMessage="1" showErrorMessage="1" prompt="Especificar origen de dicho recurso: Federal, Estatal, Municipal, Particulares." sqref="D7 D14"/>
    <dataValidation allowBlank="1" showInputMessage="1" showErrorMessage="1" prompt="Corresponde al nombre o descripción de la cuenta de acuerdo al Plan de Cuentas emitido por el CONAC." sqref="B7 B14"/>
    <dataValidation allowBlank="1" showInputMessage="1" showErrorMessage="1" prompt="Corresponde al número de la cuenta de acuerdo al Plan de Cuentas emitido por el CONAC (DOF 23/12/2015)." sqref="A7 A14"/>
    <dataValidation allowBlank="1" showInputMessage="1" showErrorMessage="1" prompt="Saldo final de la Información Financiera Trimestral que se presenta (trimestral: 1er, 2do, 3ro. o 4to.)." sqref="C7 C14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300" verticalDpi="3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3"/>
  <sheetViews>
    <sheetView zoomScaleSheetLayoutView="100" workbookViewId="0" topLeftCell="A1">
      <selection activeCell="C27" sqref="C2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1" spans="1:5" s="76" customFormat="1" ht="15">
      <c r="A1" s="129" t="s">
        <v>0</v>
      </c>
      <c r="B1" s="129"/>
      <c r="C1" s="155"/>
      <c r="D1" s="156"/>
      <c r="E1" s="5"/>
    </row>
    <row r="2" spans="1:3" s="76" customFormat="1" ht="15">
      <c r="A2" s="129" t="s">
        <v>1</v>
      </c>
      <c r="B2" s="129"/>
      <c r="C2" s="77"/>
    </row>
    <row r="3" s="76" customFormat="1" ht="15">
      <c r="C3" s="77"/>
    </row>
    <row r="4" s="76" customFormat="1" ht="15">
      <c r="C4" s="77"/>
    </row>
    <row r="5" spans="1:5" s="76" customFormat="1" ht="15">
      <c r="A5" s="8" t="s">
        <v>1153</v>
      </c>
      <c r="B5" s="10"/>
      <c r="C5" s="7"/>
      <c r="D5" s="6"/>
      <c r="E5" s="142" t="s">
        <v>1154</v>
      </c>
    </row>
    <row r="6" spans="1:5" s="76" customFormat="1" ht="15">
      <c r="A6" s="95"/>
      <c r="B6" s="6"/>
      <c r="C6" s="7"/>
      <c r="D6" s="6"/>
      <c r="E6" s="6"/>
    </row>
    <row r="7" spans="1:5" s="76" customFormat="1" ht="15" customHeight="1">
      <c r="A7" s="13" t="s">
        <v>4</v>
      </c>
      <c r="B7" s="14" t="s">
        <v>5</v>
      </c>
      <c r="C7" s="15" t="s">
        <v>6</v>
      </c>
      <c r="D7" s="15" t="s">
        <v>1147</v>
      </c>
      <c r="E7" s="15" t="s">
        <v>80</v>
      </c>
    </row>
    <row r="8" spans="1:5" s="76" customFormat="1" ht="30.6">
      <c r="A8" s="157" t="s">
        <v>1155</v>
      </c>
      <c r="B8" s="158" t="s">
        <v>1156</v>
      </c>
      <c r="C8" s="159">
        <v>31165124.94</v>
      </c>
      <c r="D8" s="160" t="s">
        <v>1157</v>
      </c>
      <c r="E8" s="97" t="s">
        <v>1158</v>
      </c>
    </row>
    <row r="9" spans="1:5" s="76" customFormat="1" ht="15">
      <c r="A9" s="144"/>
      <c r="B9" s="144" t="s">
        <v>1159</v>
      </c>
      <c r="C9" s="154">
        <f>SUM(C8:C8)</f>
        <v>31165124.94</v>
      </c>
      <c r="D9" s="151"/>
      <c r="E9" s="151"/>
    </row>
    <row r="10" s="76" customFormat="1" ht="15">
      <c r="C10" s="77"/>
    </row>
    <row r="11" s="76" customFormat="1" ht="15">
      <c r="C11" s="77"/>
    </row>
    <row r="12" spans="1:5" s="76" customFormat="1" ht="11.25" customHeight="1">
      <c r="A12" s="8" t="s">
        <v>1160</v>
      </c>
      <c r="B12" s="8"/>
      <c r="C12" s="77"/>
      <c r="D12" s="161"/>
      <c r="E12" s="10" t="s">
        <v>1161</v>
      </c>
    </row>
    <row r="13" spans="1:4" s="156" customFormat="1" ht="15">
      <c r="A13" s="86"/>
      <c r="B13" s="86"/>
      <c r="C13" s="141"/>
      <c r="D13" s="161"/>
    </row>
    <row r="14" spans="1:5" ht="15" customHeight="1">
      <c r="A14" s="13" t="s">
        <v>4</v>
      </c>
      <c r="B14" s="14" t="s">
        <v>5</v>
      </c>
      <c r="C14" s="15" t="s">
        <v>6</v>
      </c>
      <c r="D14" s="15" t="s">
        <v>1147</v>
      </c>
      <c r="E14" s="15" t="s">
        <v>80</v>
      </c>
    </row>
    <row r="15" spans="1:5" ht="11.25" customHeight="1">
      <c r="A15" s="29"/>
      <c r="B15" s="71" t="s">
        <v>12</v>
      </c>
      <c r="C15" s="19"/>
      <c r="D15" s="19"/>
      <c r="E15" s="118"/>
    </row>
    <row r="16" spans="1:5" ht="15">
      <c r="A16" s="162"/>
      <c r="B16" s="162" t="s">
        <v>1162</v>
      </c>
      <c r="C16" s="163">
        <f>SUM(C15:C15)</f>
        <v>0</v>
      </c>
      <c r="D16" s="23"/>
      <c r="E16" s="23"/>
    </row>
    <row r="19" spans="1:5" ht="15">
      <c r="A19" s="8" t="s">
        <v>1163</v>
      </c>
      <c r="B19" s="10"/>
      <c r="E19" s="142" t="s">
        <v>1154</v>
      </c>
    </row>
    <row r="20" ht="15">
      <c r="A20" s="95"/>
    </row>
    <row r="21" spans="1:5" ht="15" customHeight="1">
      <c r="A21" s="13" t="s">
        <v>4</v>
      </c>
      <c r="B21" s="14" t="s">
        <v>5</v>
      </c>
      <c r="C21" s="15" t="s">
        <v>6</v>
      </c>
      <c r="D21" s="15" t="s">
        <v>1147</v>
      </c>
      <c r="E21" s="15" t="s">
        <v>80</v>
      </c>
    </row>
    <row r="22" spans="1:5" ht="40.8">
      <c r="A22" s="157" t="s">
        <v>1164</v>
      </c>
      <c r="B22" s="158" t="s">
        <v>1156</v>
      </c>
      <c r="C22" s="159">
        <v>13851166.76</v>
      </c>
      <c r="D22" s="160" t="s">
        <v>1157</v>
      </c>
      <c r="E22" s="97" t="s">
        <v>1165</v>
      </c>
    </row>
    <row r="23" spans="1:5" ht="15">
      <c r="A23" s="144"/>
      <c r="B23" s="144" t="s">
        <v>1166</v>
      </c>
      <c r="C23" s="154">
        <f>SUM(C22:C22)</f>
        <v>13851166.76</v>
      </c>
      <c r="D23" s="151"/>
      <c r="E23" s="151"/>
    </row>
  </sheetData>
  <dataValidations count="5">
    <dataValidation allowBlank="1" showInputMessage="1" showErrorMessage="1" prompt="Corresponde al nombre o descripción de la cuenta de acuerdo al Plan de Cuentas emitido por el CONAC." sqref="B14 B7 B21"/>
    <dataValidation allowBlank="1" showInputMessage="1" showErrorMessage="1" prompt="Especificar origen de dicho recurso: Federal, Estatal, Municipal, Particulares." sqref="D14 D7 D21"/>
    <dataValidation allowBlank="1" showInputMessage="1" showErrorMessage="1" prompt="Características cualitativas significativas que les impacten financieramente." sqref="E14 E7 E21"/>
    <dataValidation allowBlank="1" showInputMessage="1" showErrorMessage="1" prompt="Corresponde al número de la cuenta de acuerdo al Plan de Cuentas emitido por el CONAC (DOF 23/12/2015)." sqref="A7 A14 A21"/>
    <dataValidation allowBlank="1" showInputMessage="1" showErrorMessage="1" prompt="Saldo final de la Información Financiera Trimestral que se presenta (trimestral: 1er, 2do, 3ro. o 4to.)." sqref="C7 C14 C21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36"/>
  <sheetViews>
    <sheetView view="pageBreakPreview" zoomScaleSheetLayoutView="100" workbookViewId="0" topLeftCell="A1">
      <selection activeCell="A44" sqref="A44"/>
    </sheetView>
  </sheetViews>
  <sheetFormatPr defaultColWidth="12.421875" defaultRowHeight="15"/>
  <cols>
    <col min="1" max="1" width="19.7109375" style="6" customWidth="1"/>
    <col min="2" max="2" width="50.7109375" style="6" customWidth="1"/>
    <col min="3" max="4" width="17.7109375" style="4" customWidth="1"/>
    <col min="5" max="16384" width="12.421875" style="6" customWidth="1"/>
  </cols>
  <sheetData>
    <row r="1" spans="1:4" ht="15">
      <c r="A1" s="129" t="s">
        <v>0</v>
      </c>
      <c r="B1" s="129"/>
      <c r="D1" s="5"/>
    </row>
    <row r="2" spans="1:2" ht="15">
      <c r="A2" s="129" t="s">
        <v>1223</v>
      </c>
      <c r="B2" s="129"/>
    </row>
    <row r="3" spans="3:4" s="76" customFormat="1" ht="15">
      <c r="C3" s="130"/>
      <c r="D3" s="130"/>
    </row>
    <row r="4" spans="3:4" s="76" customFormat="1" ht="15">
      <c r="C4" s="130"/>
      <c r="D4" s="130"/>
    </row>
    <row r="5" spans="1:4" s="76" customFormat="1" ht="11.25" customHeight="1">
      <c r="A5" s="115" t="s">
        <v>1224</v>
      </c>
      <c r="B5" s="115"/>
      <c r="C5" s="77"/>
      <c r="D5" s="10" t="s">
        <v>1225</v>
      </c>
    </row>
    <row r="6" spans="1:4" ht="11.25" customHeight="1">
      <c r="A6" s="134"/>
      <c r="B6" s="134"/>
      <c r="C6" s="135"/>
      <c r="D6" s="224"/>
    </row>
    <row r="7" spans="1:4" ht="15" customHeight="1">
      <c r="A7" s="13" t="s">
        <v>4</v>
      </c>
      <c r="B7" s="14" t="s">
        <v>5</v>
      </c>
      <c r="C7" s="15" t="s">
        <v>6</v>
      </c>
      <c r="D7" s="15" t="s">
        <v>80</v>
      </c>
    </row>
    <row r="8" spans="1:4" ht="15">
      <c r="A8" s="29" t="s">
        <v>1226</v>
      </c>
      <c r="B8" s="29" t="s">
        <v>1227</v>
      </c>
      <c r="C8" s="31">
        <v>1200814.89</v>
      </c>
      <c r="D8" s="225"/>
    </row>
    <row r="9" spans="1:4" ht="15">
      <c r="A9" s="29" t="s">
        <v>1228</v>
      </c>
      <c r="B9" s="29" t="s">
        <v>1229</v>
      </c>
      <c r="C9" s="31">
        <v>5145725.9</v>
      </c>
      <c r="D9" s="225"/>
    </row>
    <row r="10" spans="1:4" ht="15">
      <c r="A10" s="29" t="s">
        <v>1230</v>
      </c>
      <c r="B10" s="29" t="s">
        <v>1231</v>
      </c>
      <c r="C10" s="31">
        <v>598369.15</v>
      </c>
      <c r="D10" s="225"/>
    </row>
    <row r="11" spans="1:4" ht="112.2">
      <c r="A11" s="226" t="s">
        <v>1232</v>
      </c>
      <c r="B11" s="226" t="s">
        <v>1233</v>
      </c>
      <c r="C11" s="227">
        <v>500366663</v>
      </c>
      <c r="D11" s="19" t="s">
        <v>1234</v>
      </c>
    </row>
    <row r="12" spans="1:4" ht="15">
      <c r="A12" s="29" t="s">
        <v>1235</v>
      </c>
      <c r="B12" s="29" t="s">
        <v>1236</v>
      </c>
      <c r="C12" s="31">
        <v>38001183.22</v>
      </c>
      <c r="D12" s="225"/>
    </row>
    <row r="13" spans="1:4" ht="15">
      <c r="A13" s="29" t="s">
        <v>1237</v>
      </c>
      <c r="B13" s="29" t="s">
        <v>1238</v>
      </c>
      <c r="C13" s="31">
        <v>1274831.34</v>
      </c>
      <c r="D13" s="225"/>
    </row>
    <row r="14" spans="1:4" ht="15">
      <c r="A14" s="29" t="s">
        <v>1239</v>
      </c>
      <c r="B14" s="29" t="s">
        <v>1240</v>
      </c>
      <c r="C14" s="31">
        <v>245141.21</v>
      </c>
      <c r="D14" s="225"/>
    </row>
    <row r="15" spans="1:4" ht="15">
      <c r="A15" s="29" t="s">
        <v>1241</v>
      </c>
      <c r="B15" s="29" t="s">
        <v>1242</v>
      </c>
      <c r="C15" s="31">
        <v>121473.65</v>
      </c>
      <c r="D15" s="225"/>
    </row>
    <row r="16" spans="1:4" ht="15">
      <c r="A16" s="29" t="s">
        <v>1243</v>
      </c>
      <c r="B16" s="29" t="s">
        <v>1244</v>
      </c>
      <c r="C16" s="31">
        <v>219.12</v>
      </c>
      <c r="D16" s="225"/>
    </row>
    <row r="17" spans="1:4" ht="15">
      <c r="A17" s="29" t="s">
        <v>1245</v>
      </c>
      <c r="B17" s="29" t="s">
        <v>1246</v>
      </c>
      <c r="C17" s="31">
        <v>76775.6</v>
      </c>
      <c r="D17" s="225"/>
    </row>
    <row r="18" spans="1:4" ht="15">
      <c r="A18" s="29" t="s">
        <v>1247</v>
      </c>
      <c r="B18" s="29" t="s">
        <v>1248</v>
      </c>
      <c r="C18" s="31">
        <v>1802.01</v>
      </c>
      <c r="D18" s="225"/>
    </row>
    <row r="19" spans="1:4" ht="15">
      <c r="A19" s="29" t="s">
        <v>1249</v>
      </c>
      <c r="B19" s="29" t="s">
        <v>1250</v>
      </c>
      <c r="C19" s="31">
        <v>5142.8</v>
      </c>
      <c r="D19" s="225"/>
    </row>
    <row r="20" spans="1:4" ht="15">
      <c r="A20" s="29" t="s">
        <v>1251</v>
      </c>
      <c r="B20" s="29" t="s">
        <v>1252</v>
      </c>
      <c r="C20" s="31">
        <v>3032.2</v>
      </c>
      <c r="D20" s="225"/>
    </row>
    <row r="21" spans="1:4" ht="15">
      <c r="A21" s="29" t="s">
        <v>1253</v>
      </c>
      <c r="B21" s="29" t="s">
        <v>1254</v>
      </c>
      <c r="C21" s="31">
        <v>11386.57</v>
      </c>
      <c r="D21" s="225"/>
    </row>
    <row r="22" spans="1:4" ht="15">
      <c r="A22" s="29" t="s">
        <v>1255</v>
      </c>
      <c r="B22" s="29" t="s">
        <v>1256</v>
      </c>
      <c r="C22" s="31">
        <v>10957967.96</v>
      </c>
      <c r="D22" s="225"/>
    </row>
    <row r="23" spans="1:4" ht="15">
      <c r="A23" s="29" t="s">
        <v>1257</v>
      </c>
      <c r="B23" s="29" t="s">
        <v>1258</v>
      </c>
      <c r="C23" s="31">
        <v>9902703.37</v>
      </c>
      <c r="D23" s="225"/>
    </row>
    <row r="24" spans="1:4" ht="15">
      <c r="A24" s="29" t="s">
        <v>1259</v>
      </c>
      <c r="B24" s="29" t="s">
        <v>1260</v>
      </c>
      <c r="C24" s="31">
        <v>60.38</v>
      </c>
      <c r="D24" s="225"/>
    </row>
    <row r="25" spans="1:4" ht="15">
      <c r="A25" s="29" t="s">
        <v>1261</v>
      </c>
      <c r="B25" s="29" t="s">
        <v>1262</v>
      </c>
      <c r="C25" s="31">
        <v>72298586.4</v>
      </c>
      <c r="D25" s="225"/>
    </row>
    <row r="26" spans="1:4" ht="15">
      <c r="A26" s="29" t="s">
        <v>1263</v>
      </c>
      <c r="B26" s="29" t="s">
        <v>1264</v>
      </c>
      <c r="C26" s="31">
        <v>37091.53</v>
      </c>
      <c r="D26" s="225"/>
    </row>
    <row r="27" spans="1:4" ht="15">
      <c r="A27" s="29" t="s">
        <v>1265</v>
      </c>
      <c r="B27" s="29" t="s">
        <v>1266</v>
      </c>
      <c r="C27" s="31">
        <v>1101922.43</v>
      </c>
      <c r="D27" s="225"/>
    </row>
    <row r="28" spans="1:4" ht="15">
      <c r="A28" s="29" t="s">
        <v>1267</v>
      </c>
      <c r="B28" s="29" t="s">
        <v>1268</v>
      </c>
      <c r="C28" s="31">
        <v>1556012.6</v>
      </c>
      <c r="D28" s="225"/>
    </row>
    <row r="29" spans="1:4" ht="15">
      <c r="A29" s="29" t="s">
        <v>1269</v>
      </c>
      <c r="B29" s="29" t="s">
        <v>1270</v>
      </c>
      <c r="C29" s="31">
        <v>70138.63</v>
      </c>
      <c r="D29" s="225"/>
    </row>
    <row r="30" spans="1:4" ht="15">
      <c r="A30" s="29" t="s">
        <v>1271</v>
      </c>
      <c r="B30" s="29" t="s">
        <v>1272</v>
      </c>
      <c r="C30" s="31">
        <v>98918.08</v>
      </c>
      <c r="D30" s="225"/>
    </row>
    <row r="31" spans="1:4" ht="15">
      <c r="A31" s="29" t="s">
        <v>1273</v>
      </c>
      <c r="B31" s="29" t="s">
        <v>1274</v>
      </c>
      <c r="C31" s="31">
        <v>24006.71</v>
      </c>
      <c r="D31" s="225"/>
    </row>
    <row r="32" spans="1:4" ht="15">
      <c r="A32" s="29" t="s">
        <v>1275</v>
      </c>
      <c r="B32" s="29" t="s">
        <v>1276</v>
      </c>
      <c r="C32" s="31">
        <v>793</v>
      </c>
      <c r="D32" s="225"/>
    </row>
    <row r="33" spans="1:4" ht="15">
      <c r="A33" s="29" t="s">
        <v>1277</v>
      </c>
      <c r="B33" s="29" t="s">
        <v>1278</v>
      </c>
      <c r="C33" s="31">
        <v>322</v>
      </c>
      <c r="D33" s="225"/>
    </row>
    <row r="34" spans="1:4" ht="15">
      <c r="A34" s="29" t="s">
        <v>1279</v>
      </c>
      <c r="B34" s="29" t="s">
        <v>1280</v>
      </c>
      <c r="C34" s="31">
        <v>0</v>
      </c>
      <c r="D34" s="225"/>
    </row>
    <row r="35" spans="1:4" ht="15">
      <c r="A35" s="29" t="s">
        <v>1281</v>
      </c>
      <c r="B35" s="29" t="s">
        <v>1282</v>
      </c>
      <c r="C35" s="31">
        <v>0</v>
      </c>
      <c r="D35" s="225"/>
    </row>
    <row r="36" spans="1:4" ht="15">
      <c r="A36" s="29" t="s">
        <v>1283</v>
      </c>
      <c r="B36" s="29" t="s">
        <v>1284</v>
      </c>
      <c r="C36" s="31">
        <v>3262710.47</v>
      </c>
      <c r="D36" s="225"/>
    </row>
    <row r="37" spans="1:4" ht="15">
      <c r="A37" s="29" t="s">
        <v>1285</v>
      </c>
      <c r="B37" s="29" t="s">
        <v>1286</v>
      </c>
      <c r="C37" s="31">
        <v>1067</v>
      </c>
      <c r="D37" s="225"/>
    </row>
    <row r="38" spans="1:4" ht="15">
      <c r="A38" s="29" t="s">
        <v>1287</v>
      </c>
      <c r="B38" s="29" t="s">
        <v>1288</v>
      </c>
      <c r="C38" s="31">
        <v>334</v>
      </c>
      <c r="D38" s="225"/>
    </row>
    <row r="39" spans="1:4" ht="15">
      <c r="A39" s="29" t="s">
        <v>1289</v>
      </c>
      <c r="B39" s="29" t="s">
        <v>1290</v>
      </c>
      <c r="C39" s="31">
        <v>3072152.92</v>
      </c>
      <c r="D39" s="225"/>
    </row>
    <row r="40" spans="1:4" ht="15">
      <c r="A40" s="29" t="s">
        <v>1291</v>
      </c>
      <c r="B40" s="29" t="s">
        <v>1292</v>
      </c>
      <c r="C40" s="31">
        <v>534097.78</v>
      </c>
      <c r="D40" s="225"/>
    </row>
    <row r="41" spans="1:4" ht="15">
      <c r="A41" s="29" t="s">
        <v>1293</v>
      </c>
      <c r="B41" s="29" t="s">
        <v>1294</v>
      </c>
      <c r="C41" s="31">
        <v>477167.73</v>
      </c>
      <c r="D41" s="225"/>
    </row>
    <row r="42" spans="1:4" ht="15">
      <c r="A42" s="29" t="s">
        <v>1295</v>
      </c>
      <c r="B42" s="29" t="s">
        <v>1296</v>
      </c>
      <c r="C42" s="31">
        <v>62506.72</v>
      </c>
      <c r="D42" s="225"/>
    </row>
    <row r="43" spans="1:4" ht="15">
      <c r="A43" s="29" t="s">
        <v>1297</v>
      </c>
      <c r="B43" s="29" t="s">
        <v>1298</v>
      </c>
      <c r="C43" s="31">
        <v>333461</v>
      </c>
      <c r="D43" s="225"/>
    </row>
    <row r="44" spans="1:4" ht="15">
      <c r="A44" s="29" t="s">
        <v>1299</v>
      </c>
      <c r="B44" s="29" t="s">
        <v>1300</v>
      </c>
      <c r="C44" s="31">
        <v>18737.4</v>
      </c>
      <c r="D44" s="225"/>
    </row>
    <row r="45" spans="1:4" ht="15">
      <c r="A45" s="29" t="s">
        <v>1301</v>
      </c>
      <c r="B45" s="29" t="s">
        <v>1302</v>
      </c>
      <c r="C45" s="31">
        <v>426993.27</v>
      </c>
      <c r="D45" s="225"/>
    </row>
    <row r="46" spans="1:4" ht="15">
      <c r="A46" s="29" t="s">
        <v>1303</v>
      </c>
      <c r="B46" s="29" t="s">
        <v>1304</v>
      </c>
      <c r="C46" s="31">
        <v>150992.71</v>
      </c>
      <c r="D46" s="225"/>
    </row>
    <row r="47" spans="1:4" ht="15">
      <c r="A47" s="29" t="s">
        <v>1305</v>
      </c>
      <c r="B47" s="29" t="s">
        <v>1306</v>
      </c>
      <c r="C47" s="31">
        <v>856595</v>
      </c>
      <c r="D47" s="225"/>
    </row>
    <row r="48" spans="1:4" ht="15">
      <c r="A48" s="29" t="s">
        <v>1307</v>
      </c>
      <c r="B48" s="29" t="s">
        <v>1308</v>
      </c>
      <c r="C48" s="31">
        <v>34632</v>
      </c>
      <c r="D48" s="225"/>
    </row>
    <row r="49" spans="1:4" ht="15">
      <c r="A49" s="29" t="s">
        <v>1309</v>
      </c>
      <c r="B49" s="29" t="s">
        <v>1310</v>
      </c>
      <c r="C49" s="31">
        <v>123635</v>
      </c>
      <c r="D49" s="225"/>
    </row>
    <row r="50" spans="1:4" ht="15">
      <c r="A50" s="29" t="s">
        <v>1311</v>
      </c>
      <c r="B50" s="29" t="s">
        <v>1312</v>
      </c>
      <c r="C50" s="31">
        <v>19602</v>
      </c>
      <c r="D50" s="225"/>
    </row>
    <row r="51" spans="1:4" ht="15">
      <c r="A51" s="29" t="s">
        <v>1313</v>
      </c>
      <c r="B51" s="29" t="s">
        <v>1314</v>
      </c>
      <c r="C51" s="31">
        <v>731504</v>
      </c>
      <c r="D51" s="225"/>
    </row>
    <row r="52" spans="1:4" ht="15">
      <c r="A52" s="29" t="s">
        <v>1315</v>
      </c>
      <c r="B52" s="29" t="s">
        <v>1316</v>
      </c>
      <c r="C52" s="31">
        <v>199410</v>
      </c>
      <c r="D52" s="225"/>
    </row>
    <row r="53" spans="1:4" ht="15">
      <c r="A53" s="29" t="s">
        <v>1317</v>
      </c>
      <c r="B53" s="29" t="s">
        <v>1318</v>
      </c>
      <c r="C53" s="31">
        <v>4623</v>
      </c>
      <c r="D53" s="225"/>
    </row>
    <row r="54" spans="1:4" ht="15">
      <c r="A54" s="29" t="s">
        <v>1319</v>
      </c>
      <c r="B54" s="29" t="s">
        <v>1320</v>
      </c>
      <c r="C54" s="31">
        <v>6631</v>
      </c>
      <c r="D54" s="225"/>
    </row>
    <row r="55" spans="1:4" ht="15">
      <c r="A55" s="29" t="s">
        <v>1321</v>
      </c>
      <c r="B55" s="29" t="s">
        <v>1322</v>
      </c>
      <c r="C55" s="31">
        <v>46232</v>
      </c>
      <c r="D55" s="225"/>
    </row>
    <row r="56" spans="1:4" ht="15">
      <c r="A56" s="29" t="s">
        <v>1323</v>
      </c>
      <c r="B56" s="29" t="s">
        <v>1324</v>
      </c>
      <c r="C56" s="31">
        <v>77029</v>
      </c>
      <c r="D56" s="225"/>
    </row>
    <row r="57" spans="1:4" ht="15">
      <c r="A57" s="29" t="s">
        <v>1325</v>
      </c>
      <c r="B57" s="29" t="s">
        <v>1326</v>
      </c>
      <c r="C57" s="31">
        <v>242121.52</v>
      </c>
      <c r="D57" s="225"/>
    </row>
    <row r="58" spans="1:4" ht="15">
      <c r="A58" s="29" t="s">
        <v>1327</v>
      </c>
      <c r="B58" s="29" t="s">
        <v>1328</v>
      </c>
      <c r="C58" s="31">
        <v>99183.13</v>
      </c>
      <c r="D58" s="225"/>
    </row>
    <row r="59" spans="1:4" ht="15">
      <c r="A59" s="29" t="s">
        <v>1329</v>
      </c>
      <c r="B59" s="29" t="s">
        <v>1330</v>
      </c>
      <c r="C59" s="31">
        <v>235136.71</v>
      </c>
      <c r="D59" s="225"/>
    </row>
    <row r="60" spans="1:4" ht="15">
      <c r="A60" s="29" t="s">
        <v>1331</v>
      </c>
      <c r="B60" s="29" t="s">
        <v>1332</v>
      </c>
      <c r="C60" s="31">
        <v>342432.7</v>
      </c>
      <c r="D60" s="225"/>
    </row>
    <row r="61" spans="1:4" ht="15">
      <c r="A61" s="29" t="s">
        <v>1333</v>
      </c>
      <c r="B61" s="29" t="s">
        <v>1334</v>
      </c>
      <c r="C61" s="31">
        <v>44744.01</v>
      </c>
      <c r="D61" s="225"/>
    </row>
    <row r="62" spans="1:4" ht="15">
      <c r="A62" s="29" t="s">
        <v>1335</v>
      </c>
      <c r="B62" s="29" t="s">
        <v>1336</v>
      </c>
      <c r="C62" s="31">
        <v>179281.5</v>
      </c>
      <c r="D62" s="225"/>
    </row>
    <row r="63" spans="1:4" ht="15">
      <c r="A63" s="29" t="s">
        <v>1337</v>
      </c>
      <c r="B63" s="29" t="s">
        <v>1338</v>
      </c>
      <c r="C63" s="31">
        <v>8294353.21</v>
      </c>
      <c r="D63" s="225"/>
    </row>
    <row r="64" spans="1:4" ht="15">
      <c r="A64" s="29" t="s">
        <v>1339</v>
      </c>
      <c r="B64" s="29" t="s">
        <v>1340</v>
      </c>
      <c r="C64" s="31">
        <v>1059931.87</v>
      </c>
      <c r="D64" s="225"/>
    </row>
    <row r="65" spans="1:4" ht="15">
      <c r="A65" s="29" t="s">
        <v>1341</v>
      </c>
      <c r="B65" s="29" t="s">
        <v>1342</v>
      </c>
      <c r="C65" s="31">
        <v>144741.75</v>
      </c>
      <c r="D65" s="225"/>
    </row>
    <row r="66" spans="1:4" ht="15">
      <c r="A66" s="29" t="s">
        <v>1343</v>
      </c>
      <c r="B66" s="29" t="s">
        <v>1344</v>
      </c>
      <c r="C66" s="31">
        <v>697533.98</v>
      </c>
      <c r="D66" s="225"/>
    </row>
    <row r="67" spans="1:4" ht="15">
      <c r="A67" s="29" t="s">
        <v>1345</v>
      </c>
      <c r="B67" s="29" t="s">
        <v>1346</v>
      </c>
      <c r="C67" s="31">
        <v>74688.23</v>
      </c>
      <c r="D67" s="225"/>
    </row>
    <row r="68" spans="1:4" ht="15">
      <c r="A68" s="29" t="s">
        <v>1347</v>
      </c>
      <c r="B68" s="29" t="s">
        <v>1348</v>
      </c>
      <c r="C68" s="31">
        <v>1035594.21</v>
      </c>
      <c r="D68" s="225"/>
    </row>
    <row r="69" spans="1:4" ht="15">
      <c r="A69" s="29" t="s">
        <v>1349</v>
      </c>
      <c r="B69" s="29" t="s">
        <v>1344</v>
      </c>
      <c r="C69" s="31">
        <v>307464.07</v>
      </c>
      <c r="D69" s="225"/>
    </row>
    <row r="70" spans="1:4" ht="15">
      <c r="A70" s="29" t="s">
        <v>1350</v>
      </c>
      <c r="B70" s="29" t="s">
        <v>1351</v>
      </c>
      <c r="C70" s="31">
        <v>3455938.45</v>
      </c>
      <c r="D70" s="225"/>
    </row>
    <row r="71" spans="1:4" ht="15">
      <c r="A71" s="29" t="s">
        <v>1352</v>
      </c>
      <c r="B71" s="29" t="s">
        <v>1353</v>
      </c>
      <c r="C71" s="31">
        <v>749881.05</v>
      </c>
      <c r="D71" s="225"/>
    </row>
    <row r="72" spans="1:4" ht="15">
      <c r="A72" s="29" t="s">
        <v>1354</v>
      </c>
      <c r="B72" s="29" t="s">
        <v>1355</v>
      </c>
      <c r="C72" s="31">
        <v>32703.14</v>
      </c>
      <c r="D72" s="225"/>
    </row>
    <row r="73" spans="1:4" ht="15">
      <c r="A73" s="29" t="s">
        <v>1356</v>
      </c>
      <c r="B73" s="29" t="s">
        <v>1357</v>
      </c>
      <c r="C73" s="31">
        <v>78463.32</v>
      </c>
      <c r="D73" s="225"/>
    </row>
    <row r="74" spans="1:4" ht="15">
      <c r="A74" s="29" t="s">
        <v>1358</v>
      </c>
      <c r="B74" s="29" t="s">
        <v>1359</v>
      </c>
      <c r="C74" s="31">
        <v>338349.56</v>
      </c>
      <c r="D74" s="225"/>
    </row>
    <row r="75" spans="1:4" ht="15">
      <c r="A75" s="29" t="s">
        <v>1360</v>
      </c>
      <c r="B75" s="29" t="s">
        <v>1361</v>
      </c>
      <c r="C75" s="31">
        <v>20886.58</v>
      </c>
      <c r="D75" s="225"/>
    </row>
    <row r="76" spans="1:4" ht="15">
      <c r="A76" s="29" t="s">
        <v>1362</v>
      </c>
      <c r="B76" s="29" t="s">
        <v>1363</v>
      </c>
      <c r="C76" s="31">
        <v>480054.29</v>
      </c>
      <c r="D76" s="225"/>
    </row>
    <row r="77" spans="1:4" ht="15">
      <c r="A77" s="29" t="s">
        <v>1364</v>
      </c>
      <c r="B77" s="29" t="s">
        <v>1365</v>
      </c>
      <c r="C77" s="31">
        <v>2430185.75</v>
      </c>
      <c r="D77" s="225"/>
    </row>
    <row r="78" spans="1:4" ht="15">
      <c r="A78" s="29" t="s">
        <v>1366</v>
      </c>
      <c r="B78" s="29" t="s">
        <v>1367</v>
      </c>
      <c r="C78" s="31">
        <v>1274455.81</v>
      </c>
      <c r="D78" s="225"/>
    </row>
    <row r="79" spans="1:4" ht="15">
      <c r="A79" s="29" t="s">
        <v>1368</v>
      </c>
      <c r="B79" s="29" t="s">
        <v>1369</v>
      </c>
      <c r="C79" s="31">
        <v>134300.16</v>
      </c>
      <c r="D79" s="225"/>
    </row>
    <row r="80" spans="1:4" ht="15">
      <c r="A80" s="29" t="s">
        <v>1370</v>
      </c>
      <c r="B80" s="29" t="s">
        <v>1371</v>
      </c>
      <c r="C80" s="31">
        <v>1591.82</v>
      </c>
      <c r="D80" s="225"/>
    </row>
    <row r="81" spans="1:4" ht="15">
      <c r="A81" s="29" t="s">
        <v>1372</v>
      </c>
      <c r="B81" s="29" t="s">
        <v>1373</v>
      </c>
      <c r="C81" s="31">
        <v>2970875.78</v>
      </c>
      <c r="D81" s="225"/>
    </row>
    <row r="82" spans="1:4" ht="15">
      <c r="A82" s="29" t="s">
        <v>1374</v>
      </c>
      <c r="B82" s="29" t="s">
        <v>1375</v>
      </c>
      <c r="C82" s="31">
        <v>227584.46</v>
      </c>
      <c r="D82" s="225"/>
    </row>
    <row r="83" spans="1:4" ht="15">
      <c r="A83" s="29" t="s">
        <v>1376</v>
      </c>
      <c r="B83" s="29" t="s">
        <v>1377</v>
      </c>
      <c r="C83" s="31">
        <v>23603.4</v>
      </c>
      <c r="D83" s="225"/>
    </row>
    <row r="84" spans="1:4" ht="15">
      <c r="A84" s="29" t="s">
        <v>1378</v>
      </c>
      <c r="B84" s="29" t="s">
        <v>1379</v>
      </c>
      <c r="C84" s="31">
        <v>23201.95</v>
      </c>
      <c r="D84" s="225"/>
    </row>
    <row r="85" spans="1:4" ht="15">
      <c r="A85" s="29" t="s">
        <v>1380</v>
      </c>
      <c r="B85" s="29" t="s">
        <v>1381</v>
      </c>
      <c r="C85" s="31">
        <v>83040.26</v>
      </c>
      <c r="D85" s="225"/>
    </row>
    <row r="86" spans="1:4" ht="15">
      <c r="A86" s="29" t="s">
        <v>1382</v>
      </c>
      <c r="B86" s="29" t="s">
        <v>1383</v>
      </c>
      <c r="C86" s="31">
        <v>621033.77</v>
      </c>
      <c r="D86" s="225"/>
    </row>
    <row r="87" spans="1:4" ht="15">
      <c r="A87" s="29" t="s">
        <v>1384</v>
      </c>
      <c r="B87" s="29" t="s">
        <v>1385</v>
      </c>
      <c r="C87" s="31">
        <v>11250</v>
      </c>
      <c r="D87" s="225"/>
    </row>
    <row r="88" spans="1:4" ht="15">
      <c r="A88" s="29" t="s">
        <v>1386</v>
      </c>
      <c r="B88" s="29" t="s">
        <v>1387</v>
      </c>
      <c r="C88" s="31">
        <v>61054</v>
      </c>
      <c r="D88" s="225"/>
    </row>
    <row r="89" spans="1:4" ht="15">
      <c r="A89" s="29" t="s">
        <v>1388</v>
      </c>
      <c r="B89" s="29" t="s">
        <v>1389</v>
      </c>
      <c r="C89" s="31">
        <v>5023</v>
      </c>
      <c r="D89" s="225"/>
    </row>
    <row r="90" spans="1:4" ht="15">
      <c r="A90" s="29" t="s">
        <v>1390</v>
      </c>
      <c r="B90" s="29" t="s">
        <v>1391</v>
      </c>
      <c r="C90" s="31">
        <v>190624.82</v>
      </c>
      <c r="D90" s="225"/>
    </row>
    <row r="91" spans="1:4" ht="15">
      <c r="A91" s="29" t="s">
        <v>1392</v>
      </c>
      <c r="B91" s="29" t="s">
        <v>1393</v>
      </c>
      <c r="C91" s="31">
        <v>408303</v>
      </c>
      <c r="D91" s="225"/>
    </row>
    <row r="92" spans="1:4" ht="15">
      <c r="A92" s="29" t="s">
        <v>1394</v>
      </c>
      <c r="B92" s="29" t="s">
        <v>1395</v>
      </c>
      <c r="C92" s="31">
        <v>102847.44</v>
      </c>
      <c r="D92" s="225"/>
    </row>
    <row r="93" spans="1:4" ht="15">
      <c r="A93" s="29" t="s">
        <v>1396</v>
      </c>
      <c r="B93" s="29" t="s">
        <v>1397</v>
      </c>
      <c r="C93" s="31">
        <v>2972.98</v>
      </c>
      <c r="D93" s="225"/>
    </row>
    <row r="94" spans="1:4" ht="15">
      <c r="A94" s="29" t="s">
        <v>1398</v>
      </c>
      <c r="B94" s="29" t="s">
        <v>1399</v>
      </c>
      <c r="C94" s="31">
        <v>33683388.4</v>
      </c>
      <c r="D94" s="225"/>
    </row>
    <row r="95" spans="1:4" ht="15">
      <c r="A95" s="29" t="s">
        <v>1400</v>
      </c>
      <c r="B95" s="29" t="s">
        <v>1401</v>
      </c>
      <c r="C95" s="31">
        <v>201287.92</v>
      </c>
      <c r="D95" s="225"/>
    </row>
    <row r="96" spans="1:4" ht="15">
      <c r="A96" s="29" t="s">
        <v>1402</v>
      </c>
      <c r="B96" s="29" t="s">
        <v>1403</v>
      </c>
      <c r="C96" s="31">
        <v>77463</v>
      </c>
      <c r="D96" s="225"/>
    </row>
    <row r="97" spans="1:4" ht="15">
      <c r="A97" s="29" t="s">
        <v>1404</v>
      </c>
      <c r="B97" s="29" t="s">
        <v>1405</v>
      </c>
      <c r="C97" s="31">
        <v>687130</v>
      </c>
      <c r="D97" s="225"/>
    </row>
    <row r="98" spans="1:4" ht="15">
      <c r="A98" s="29" t="s">
        <v>1406</v>
      </c>
      <c r="B98" s="29" t="s">
        <v>1407</v>
      </c>
      <c r="C98" s="31">
        <v>626.65</v>
      </c>
      <c r="D98" s="225"/>
    </row>
    <row r="99" spans="1:4" ht="15">
      <c r="A99" s="29" t="s">
        <v>1408</v>
      </c>
      <c r="B99" s="29" t="s">
        <v>1409</v>
      </c>
      <c r="C99" s="31">
        <v>626.65</v>
      </c>
      <c r="D99" s="225"/>
    </row>
    <row r="100" spans="1:4" ht="15">
      <c r="A100" s="29" t="s">
        <v>1410</v>
      </c>
      <c r="B100" s="29" t="s">
        <v>1411</v>
      </c>
      <c r="C100" s="31">
        <v>61504.89</v>
      </c>
      <c r="D100" s="225"/>
    </row>
    <row r="101" spans="1:4" ht="15">
      <c r="A101" s="29" t="s">
        <v>1412</v>
      </c>
      <c r="B101" s="29" t="s">
        <v>1413</v>
      </c>
      <c r="C101" s="31">
        <v>332.48</v>
      </c>
      <c r="D101" s="225"/>
    </row>
    <row r="102" spans="1:4" ht="15">
      <c r="A102" s="29" t="s">
        <v>1414</v>
      </c>
      <c r="B102" s="29" t="s">
        <v>1415</v>
      </c>
      <c r="C102" s="31">
        <v>8502.64</v>
      </c>
      <c r="D102" s="225"/>
    </row>
    <row r="103" spans="1:4" ht="15">
      <c r="A103" s="29" t="s">
        <v>1416</v>
      </c>
      <c r="B103" s="29" t="s">
        <v>1417</v>
      </c>
      <c r="C103" s="31">
        <v>180678.88</v>
      </c>
      <c r="D103" s="225"/>
    </row>
    <row r="104" spans="1:4" ht="15">
      <c r="A104" s="29" t="s">
        <v>1418</v>
      </c>
      <c r="B104" s="29" t="s">
        <v>1419</v>
      </c>
      <c r="C104" s="31">
        <v>813.32</v>
      </c>
      <c r="D104" s="225"/>
    </row>
    <row r="105" spans="1:4" ht="15">
      <c r="A105" s="29" t="s">
        <v>1420</v>
      </c>
      <c r="B105" s="29" t="s">
        <v>1421</v>
      </c>
      <c r="C105" s="31">
        <v>27570.28</v>
      </c>
      <c r="D105" s="225"/>
    </row>
    <row r="106" spans="1:4" ht="15">
      <c r="A106" s="29" t="s">
        <v>1422</v>
      </c>
      <c r="B106" s="29" t="s">
        <v>1423</v>
      </c>
      <c r="C106" s="31">
        <v>660</v>
      </c>
      <c r="D106" s="225"/>
    </row>
    <row r="107" spans="1:4" ht="15">
      <c r="A107" s="29" t="s">
        <v>1424</v>
      </c>
      <c r="B107" s="29" t="s">
        <v>1425</v>
      </c>
      <c r="C107" s="31">
        <v>80311.56</v>
      </c>
      <c r="D107" s="225"/>
    </row>
    <row r="108" spans="1:4" ht="15">
      <c r="A108" s="29" t="s">
        <v>1426</v>
      </c>
      <c r="B108" s="29" t="s">
        <v>1427</v>
      </c>
      <c r="C108" s="31">
        <v>13765</v>
      </c>
      <c r="D108" s="225"/>
    </row>
    <row r="109" spans="1:4" ht="15">
      <c r="A109" s="29" t="s">
        <v>1428</v>
      </c>
      <c r="B109" s="29" t="s">
        <v>1429</v>
      </c>
      <c r="C109" s="31">
        <v>7960</v>
      </c>
      <c r="D109" s="225"/>
    </row>
    <row r="110" spans="1:4" ht="15">
      <c r="A110" s="29" t="s">
        <v>1430</v>
      </c>
      <c r="B110" s="29" t="s">
        <v>1431</v>
      </c>
      <c r="C110" s="31">
        <v>86030.93</v>
      </c>
      <c r="D110" s="225"/>
    </row>
    <row r="111" spans="1:4" ht="15">
      <c r="A111" s="29" t="s">
        <v>1432</v>
      </c>
      <c r="B111" s="29" t="s">
        <v>1433</v>
      </c>
      <c r="C111" s="31">
        <v>44162.94</v>
      </c>
      <c r="D111" s="225"/>
    </row>
    <row r="112" spans="1:4" ht="15">
      <c r="A112" s="29" t="s">
        <v>1434</v>
      </c>
      <c r="B112" s="29" t="s">
        <v>1435</v>
      </c>
      <c r="C112" s="31">
        <v>49496</v>
      </c>
      <c r="D112" s="225"/>
    </row>
    <row r="113" spans="1:4" ht="15">
      <c r="A113" s="29" t="s">
        <v>1436</v>
      </c>
      <c r="B113" s="29" t="s">
        <v>1437</v>
      </c>
      <c r="C113" s="31">
        <v>55900</v>
      </c>
      <c r="D113" s="225"/>
    </row>
    <row r="114" spans="1:4" ht="15">
      <c r="A114" s="29" t="s">
        <v>1438</v>
      </c>
      <c r="B114" s="29" t="s">
        <v>1439</v>
      </c>
      <c r="C114" s="31">
        <v>91400</v>
      </c>
      <c r="D114" s="225"/>
    </row>
    <row r="115" spans="1:4" ht="15">
      <c r="A115" s="29" t="s">
        <v>1440</v>
      </c>
      <c r="B115" s="29" t="s">
        <v>1441</v>
      </c>
      <c r="C115" s="31">
        <v>255215.23</v>
      </c>
      <c r="D115" s="225"/>
    </row>
    <row r="116" spans="1:4" ht="15">
      <c r="A116" s="29" t="s">
        <v>1442</v>
      </c>
      <c r="B116" s="29" t="s">
        <v>1443</v>
      </c>
      <c r="C116" s="31">
        <v>6346</v>
      </c>
      <c r="D116" s="225"/>
    </row>
    <row r="117" spans="1:4" ht="15">
      <c r="A117" s="29" t="s">
        <v>1444</v>
      </c>
      <c r="B117" s="29" t="s">
        <v>1445</v>
      </c>
      <c r="C117" s="31">
        <v>38127</v>
      </c>
      <c r="D117" s="225"/>
    </row>
    <row r="118" spans="1:4" ht="15">
      <c r="A118" s="29" t="s">
        <v>1446</v>
      </c>
      <c r="B118" s="29" t="s">
        <v>1447</v>
      </c>
      <c r="C118" s="31">
        <v>57438</v>
      </c>
      <c r="D118" s="225"/>
    </row>
    <row r="119" spans="1:4" ht="15">
      <c r="A119" s="29" t="s">
        <v>1448</v>
      </c>
      <c r="B119" s="29" t="s">
        <v>1449</v>
      </c>
      <c r="C119" s="31">
        <v>6890.4</v>
      </c>
      <c r="D119" s="225"/>
    </row>
    <row r="120" spans="1:4" ht="15">
      <c r="A120" s="29" t="s">
        <v>1450</v>
      </c>
      <c r="B120" s="29" t="s">
        <v>1451</v>
      </c>
      <c r="C120" s="31">
        <v>77070.58</v>
      </c>
      <c r="D120" s="225"/>
    </row>
    <row r="121" spans="1:4" ht="15">
      <c r="A121" s="29" t="s">
        <v>1452</v>
      </c>
      <c r="B121" s="29" t="s">
        <v>1453</v>
      </c>
      <c r="C121" s="31">
        <v>49423</v>
      </c>
      <c r="D121" s="225"/>
    </row>
    <row r="122" spans="1:4" ht="15">
      <c r="A122" s="29" t="s">
        <v>1454</v>
      </c>
      <c r="B122" s="29" t="s">
        <v>1455</v>
      </c>
      <c r="C122" s="31">
        <v>95311.46</v>
      </c>
      <c r="D122" s="225"/>
    </row>
    <row r="123" spans="1:4" ht="15">
      <c r="A123" s="29" t="s">
        <v>1456</v>
      </c>
      <c r="B123" s="29" t="s">
        <v>1457</v>
      </c>
      <c r="C123" s="31">
        <v>101452.49</v>
      </c>
      <c r="D123" s="225"/>
    </row>
    <row r="124" spans="1:4" ht="15">
      <c r="A124" s="29" t="s">
        <v>1458</v>
      </c>
      <c r="B124" s="29" t="s">
        <v>1459</v>
      </c>
      <c r="C124" s="31">
        <v>519535</v>
      </c>
      <c r="D124" s="225"/>
    </row>
    <row r="125" spans="1:4" ht="15">
      <c r="A125" s="29" t="s">
        <v>1460</v>
      </c>
      <c r="B125" s="29" t="s">
        <v>1461</v>
      </c>
      <c r="C125" s="31">
        <v>78</v>
      </c>
      <c r="D125" s="225"/>
    </row>
    <row r="126" spans="1:4" ht="15">
      <c r="A126" s="29" t="s">
        <v>1462</v>
      </c>
      <c r="B126" s="29" t="s">
        <v>1463</v>
      </c>
      <c r="C126" s="31">
        <v>2782801</v>
      </c>
      <c r="D126" s="225"/>
    </row>
    <row r="127" spans="1:4" ht="15">
      <c r="A127" s="29" t="s">
        <v>1464</v>
      </c>
      <c r="B127" s="29" t="s">
        <v>1465</v>
      </c>
      <c r="C127" s="31">
        <v>15872</v>
      </c>
      <c r="D127" s="225"/>
    </row>
    <row r="128" spans="1:4" ht="15">
      <c r="A128" s="29" t="s">
        <v>1466</v>
      </c>
      <c r="B128" s="29" t="s">
        <v>1467</v>
      </c>
      <c r="C128" s="31">
        <v>1148764.8</v>
      </c>
      <c r="D128" s="225"/>
    </row>
    <row r="129" spans="1:4" ht="15">
      <c r="A129" s="29" t="s">
        <v>1468</v>
      </c>
      <c r="B129" s="29" t="s">
        <v>1469</v>
      </c>
      <c r="C129" s="31">
        <v>672976</v>
      </c>
      <c r="D129" s="225"/>
    </row>
    <row r="130" spans="1:4" ht="15">
      <c r="A130" s="29" t="s">
        <v>1470</v>
      </c>
      <c r="B130" s="29" t="s">
        <v>1471</v>
      </c>
      <c r="C130" s="31">
        <v>407</v>
      </c>
      <c r="D130" s="225"/>
    </row>
    <row r="131" spans="1:4" ht="15">
      <c r="A131" s="29" t="s">
        <v>1472</v>
      </c>
      <c r="B131" s="29" t="s">
        <v>1473</v>
      </c>
      <c r="C131" s="31">
        <v>18314</v>
      </c>
      <c r="D131" s="225"/>
    </row>
    <row r="132" spans="1:4" ht="15">
      <c r="A132" s="29" t="s">
        <v>1474</v>
      </c>
      <c r="B132" s="29" t="s">
        <v>1475</v>
      </c>
      <c r="C132" s="31">
        <v>1</v>
      </c>
      <c r="D132" s="225"/>
    </row>
    <row r="133" spans="1:4" ht="15">
      <c r="A133" s="29" t="s">
        <v>1476</v>
      </c>
      <c r="B133" s="29" t="s">
        <v>1477</v>
      </c>
      <c r="C133" s="31">
        <v>1259138</v>
      </c>
      <c r="D133" s="225"/>
    </row>
    <row r="134" spans="1:4" ht="15">
      <c r="A134" s="29" t="s">
        <v>1478</v>
      </c>
      <c r="B134" s="29" t="s">
        <v>1479</v>
      </c>
      <c r="C134" s="31">
        <v>113347.28</v>
      </c>
      <c r="D134" s="225"/>
    </row>
    <row r="135" spans="1:4" ht="15">
      <c r="A135" s="29" t="s">
        <v>1480</v>
      </c>
      <c r="B135" s="29" t="s">
        <v>1481</v>
      </c>
      <c r="C135" s="31">
        <v>5</v>
      </c>
      <c r="D135" s="225"/>
    </row>
    <row r="136" spans="1:4" ht="15">
      <c r="A136" s="29" t="s">
        <v>1482</v>
      </c>
      <c r="B136" s="29" t="s">
        <v>1483</v>
      </c>
      <c r="C136" s="31">
        <v>12078977.76</v>
      </c>
      <c r="D136" s="225"/>
    </row>
    <row r="137" spans="1:4" ht="15">
      <c r="A137" s="29" t="s">
        <v>1484</v>
      </c>
      <c r="B137" s="29" t="s">
        <v>1485</v>
      </c>
      <c r="C137" s="31">
        <v>0</v>
      </c>
      <c r="D137" s="225"/>
    </row>
    <row r="138" spans="1:4" ht="15">
      <c r="A138" s="29" t="s">
        <v>1486</v>
      </c>
      <c r="B138" s="29" t="s">
        <v>1487</v>
      </c>
      <c r="C138" s="31">
        <v>15502</v>
      </c>
      <c r="D138" s="225"/>
    </row>
    <row r="139" spans="1:4" ht="15">
      <c r="A139" s="29" t="s">
        <v>1488</v>
      </c>
      <c r="B139" s="29" t="s">
        <v>1489</v>
      </c>
      <c r="C139" s="31">
        <v>6890</v>
      </c>
      <c r="D139" s="225"/>
    </row>
    <row r="140" spans="1:4" ht="15">
      <c r="A140" s="29" t="s">
        <v>1490</v>
      </c>
      <c r="B140" s="29" t="s">
        <v>1491</v>
      </c>
      <c r="C140" s="31">
        <v>182896</v>
      </c>
      <c r="D140" s="225"/>
    </row>
    <row r="141" spans="1:4" ht="15">
      <c r="A141" s="29" t="s">
        <v>1492</v>
      </c>
      <c r="B141" s="29" t="s">
        <v>1493</v>
      </c>
      <c r="C141" s="31">
        <v>67866</v>
      </c>
      <c r="D141" s="225"/>
    </row>
    <row r="142" spans="1:4" ht="15">
      <c r="A142" s="29" t="s">
        <v>1494</v>
      </c>
      <c r="B142" s="29" t="s">
        <v>1495</v>
      </c>
      <c r="C142" s="31">
        <v>19800</v>
      </c>
      <c r="D142" s="225"/>
    </row>
    <row r="143" spans="1:4" ht="15">
      <c r="A143" s="29" t="s">
        <v>1496</v>
      </c>
      <c r="B143" s="29" t="s">
        <v>1497</v>
      </c>
      <c r="C143" s="31">
        <v>54600</v>
      </c>
      <c r="D143" s="225"/>
    </row>
    <row r="144" spans="1:4" ht="15">
      <c r="A144" s="29" t="s">
        <v>1498</v>
      </c>
      <c r="B144" s="29" t="s">
        <v>1499</v>
      </c>
      <c r="C144" s="31">
        <v>944585.34</v>
      </c>
      <c r="D144" s="225"/>
    </row>
    <row r="145" spans="1:4" ht="15">
      <c r="A145" s="29" t="s">
        <v>1500</v>
      </c>
      <c r="B145" s="29" t="s">
        <v>55</v>
      </c>
      <c r="C145" s="31">
        <v>734554.17</v>
      </c>
      <c r="D145" s="225"/>
    </row>
    <row r="146" spans="1:4" ht="15">
      <c r="A146" s="29" t="s">
        <v>1501</v>
      </c>
      <c r="B146" s="29" t="s">
        <v>57</v>
      </c>
      <c r="C146" s="31">
        <v>59040.85</v>
      </c>
      <c r="D146" s="225"/>
    </row>
    <row r="147" spans="1:4" ht="15">
      <c r="A147" s="29" t="s">
        <v>1502</v>
      </c>
      <c r="B147" s="29" t="s">
        <v>1503</v>
      </c>
      <c r="C147" s="31">
        <v>15883</v>
      </c>
      <c r="D147" s="225"/>
    </row>
    <row r="148" spans="1:4" ht="15">
      <c r="A148" s="29" t="s">
        <v>1504</v>
      </c>
      <c r="B148" s="29" t="s">
        <v>1505</v>
      </c>
      <c r="C148" s="31">
        <v>1098456.83</v>
      </c>
      <c r="D148" s="225"/>
    </row>
    <row r="149" spans="1:4" ht="15">
      <c r="A149" s="29" t="s">
        <v>1506</v>
      </c>
      <c r="B149" s="29" t="s">
        <v>1507</v>
      </c>
      <c r="C149" s="31">
        <v>704750</v>
      </c>
      <c r="D149" s="225"/>
    </row>
    <row r="150" spans="1:4" ht="15">
      <c r="A150" s="29" t="s">
        <v>1508</v>
      </c>
      <c r="B150" s="29" t="s">
        <v>1509</v>
      </c>
      <c r="C150" s="31">
        <v>973344.65</v>
      </c>
      <c r="D150" s="225"/>
    </row>
    <row r="151" spans="1:4" ht="15">
      <c r="A151" s="29" t="s">
        <v>1510</v>
      </c>
      <c r="B151" s="29" t="s">
        <v>1511</v>
      </c>
      <c r="C151" s="31">
        <v>500</v>
      </c>
      <c r="D151" s="225"/>
    </row>
    <row r="152" spans="1:4" ht="15">
      <c r="A152" s="29" t="s">
        <v>1512</v>
      </c>
      <c r="B152" s="29" t="s">
        <v>1513</v>
      </c>
      <c r="C152" s="31">
        <v>5541.86</v>
      </c>
      <c r="D152" s="225"/>
    </row>
    <row r="153" spans="1:4" ht="15">
      <c r="A153" s="29" t="s">
        <v>1514</v>
      </c>
      <c r="B153" s="29" t="s">
        <v>1515</v>
      </c>
      <c r="C153" s="31">
        <v>9505534.38</v>
      </c>
      <c r="D153" s="225"/>
    </row>
    <row r="154" spans="1:4" ht="15">
      <c r="A154" s="29" t="s">
        <v>1516</v>
      </c>
      <c r="B154" s="29" t="s">
        <v>1517</v>
      </c>
      <c r="C154" s="31">
        <v>1220358.74</v>
      </c>
      <c r="D154" s="225"/>
    </row>
    <row r="155" spans="1:4" ht="15">
      <c r="A155" s="29" t="s">
        <v>1518</v>
      </c>
      <c r="B155" s="29" t="s">
        <v>1519</v>
      </c>
      <c r="C155" s="31">
        <v>2846</v>
      </c>
      <c r="D155" s="225"/>
    </row>
    <row r="156" spans="1:4" ht="15">
      <c r="A156" s="29" t="s">
        <v>1520</v>
      </c>
      <c r="B156" s="29" t="s">
        <v>1521</v>
      </c>
      <c r="C156" s="31">
        <v>520270.75</v>
      </c>
      <c r="D156" s="225"/>
    </row>
    <row r="157" spans="1:4" ht="15">
      <c r="A157" s="29" t="s">
        <v>1522</v>
      </c>
      <c r="B157" s="29" t="s">
        <v>1523</v>
      </c>
      <c r="C157" s="31">
        <v>269035.57</v>
      </c>
      <c r="D157" s="225"/>
    </row>
    <row r="158" spans="1:4" ht="15">
      <c r="A158" s="29" t="s">
        <v>1524</v>
      </c>
      <c r="B158" s="29" t="s">
        <v>1525</v>
      </c>
      <c r="C158" s="31">
        <v>117473.9</v>
      </c>
      <c r="D158" s="225"/>
    </row>
    <row r="159" spans="1:4" ht="15">
      <c r="A159" s="29" t="s">
        <v>1526</v>
      </c>
      <c r="B159" s="29" t="s">
        <v>1527</v>
      </c>
      <c r="C159" s="31">
        <v>263034.35</v>
      </c>
      <c r="D159" s="225"/>
    </row>
    <row r="160" spans="1:4" ht="15">
      <c r="A160" s="29" t="s">
        <v>1528</v>
      </c>
      <c r="B160" s="29" t="s">
        <v>1529</v>
      </c>
      <c r="C160" s="31">
        <v>423850.42</v>
      </c>
      <c r="D160" s="225"/>
    </row>
    <row r="161" spans="1:4" ht="15">
      <c r="A161" s="29" t="s">
        <v>1530</v>
      </c>
      <c r="B161" s="29" t="s">
        <v>1531</v>
      </c>
      <c r="C161" s="31">
        <v>132422.8</v>
      </c>
      <c r="D161" s="225"/>
    </row>
    <row r="162" spans="1:4" ht="15">
      <c r="A162" s="29" t="s">
        <v>1532</v>
      </c>
      <c r="B162" s="29" t="s">
        <v>1533</v>
      </c>
      <c r="C162" s="31">
        <v>130394.18</v>
      </c>
      <c r="D162" s="225"/>
    </row>
    <row r="163" spans="1:4" ht="15">
      <c r="A163" s="29" t="s">
        <v>1534</v>
      </c>
      <c r="B163" s="29" t="s">
        <v>1535</v>
      </c>
      <c r="C163" s="31">
        <v>858.22</v>
      </c>
      <c r="D163" s="225"/>
    </row>
    <row r="164" spans="1:4" ht="15">
      <c r="A164" s="29" t="s">
        <v>1536</v>
      </c>
      <c r="B164" s="29" t="s">
        <v>1104</v>
      </c>
      <c r="C164" s="31">
        <v>0</v>
      </c>
      <c r="D164" s="225"/>
    </row>
    <row r="165" spans="1:4" ht="15">
      <c r="A165" s="29" t="s">
        <v>1537</v>
      </c>
      <c r="B165" s="29" t="s">
        <v>1538</v>
      </c>
      <c r="C165" s="31">
        <v>276177.83</v>
      </c>
      <c r="D165" s="225"/>
    </row>
    <row r="166" spans="1:4" ht="15">
      <c r="A166" s="29" t="s">
        <v>1539</v>
      </c>
      <c r="B166" s="29" t="s">
        <v>1540</v>
      </c>
      <c r="C166" s="31">
        <v>53036.89</v>
      </c>
      <c r="D166" s="225"/>
    </row>
    <row r="167" spans="1:4" ht="15">
      <c r="A167" s="29" t="s">
        <v>1541</v>
      </c>
      <c r="B167" s="29" t="s">
        <v>1542</v>
      </c>
      <c r="C167" s="31">
        <v>146.08</v>
      </c>
      <c r="D167" s="225"/>
    </row>
    <row r="168" spans="1:4" ht="15">
      <c r="A168" s="29" t="s">
        <v>1543</v>
      </c>
      <c r="B168" s="29" t="s">
        <v>1544</v>
      </c>
      <c r="C168" s="31">
        <v>802041.94</v>
      </c>
      <c r="D168" s="225"/>
    </row>
    <row r="169" spans="1:4" ht="15">
      <c r="A169" s="29" t="s">
        <v>1545</v>
      </c>
      <c r="B169" s="29" t="s">
        <v>1546</v>
      </c>
      <c r="C169" s="31">
        <v>18314.08</v>
      </c>
      <c r="D169" s="225"/>
    </row>
    <row r="170" spans="1:4" ht="15">
      <c r="A170" s="29" t="s">
        <v>1547</v>
      </c>
      <c r="B170" s="29" t="s">
        <v>1548</v>
      </c>
      <c r="C170" s="31">
        <v>3040</v>
      </c>
      <c r="D170" s="225"/>
    </row>
    <row r="171" spans="1:4" ht="15">
      <c r="A171" s="29" t="s">
        <v>1549</v>
      </c>
      <c r="B171" s="29" t="s">
        <v>1550</v>
      </c>
      <c r="C171" s="31">
        <v>1391.6</v>
      </c>
      <c r="D171" s="225"/>
    </row>
    <row r="172" spans="1:4" ht="15">
      <c r="A172" s="29" t="s">
        <v>1551</v>
      </c>
      <c r="B172" s="29" t="s">
        <v>1552</v>
      </c>
      <c r="C172" s="31">
        <v>25250.45</v>
      </c>
      <c r="D172" s="225"/>
    </row>
    <row r="173" spans="1:4" ht="15">
      <c r="A173" s="29" t="s">
        <v>1553</v>
      </c>
      <c r="B173" s="29" t="s">
        <v>1554</v>
      </c>
      <c r="C173" s="31">
        <v>3923.46</v>
      </c>
      <c r="D173" s="225"/>
    </row>
    <row r="174" spans="1:4" ht="15">
      <c r="A174" s="29" t="s">
        <v>1555</v>
      </c>
      <c r="B174" s="29" t="s">
        <v>1556</v>
      </c>
      <c r="C174" s="31">
        <v>149110.71</v>
      </c>
      <c r="D174" s="225"/>
    </row>
    <row r="175" spans="1:4" ht="15">
      <c r="A175" s="29" t="s">
        <v>1557</v>
      </c>
      <c r="B175" s="29" t="s">
        <v>1558</v>
      </c>
      <c r="C175" s="31">
        <v>7822.54</v>
      </c>
      <c r="D175" s="225"/>
    </row>
    <row r="176" spans="1:4" ht="15">
      <c r="A176" s="29" t="s">
        <v>1559</v>
      </c>
      <c r="B176" s="29" t="s">
        <v>1560</v>
      </c>
      <c r="C176" s="31">
        <v>0</v>
      </c>
      <c r="D176" s="225"/>
    </row>
    <row r="177" spans="1:4" ht="15">
      <c r="A177" s="29" t="s">
        <v>1561</v>
      </c>
      <c r="B177" s="29" t="s">
        <v>1562</v>
      </c>
      <c r="C177" s="31">
        <v>0</v>
      </c>
      <c r="D177" s="225"/>
    </row>
    <row r="178" spans="1:4" ht="15">
      <c r="A178" s="29" t="s">
        <v>1563</v>
      </c>
      <c r="B178" s="29" t="s">
        <v>1564</v>
      </c>
      <c r="C178" s="31">
        <v>0</v>
      </c>
      <c r="D178" s="225"/>
    </row>
    <row r="179" spans="1:4" ht="15">
      <c r="A179" s="29" t="s">
        <v>1565</v>
      </c>
      <c r="B179" s="29" t="s">
        <v>1566</v>
      </c>
      <c r="C179" s="31">
        <v>136.56</v>
      </c>
      <c r="D179" s="225"/>
    </row>
    <row r="180" spans="1:4" ht="15">
      <c r="A180" s="29" t="s">
        <v>1567</v>
      </c>
      <c r="B180" s="29" t="s">
        <v>1568</v>
      </c>
      <c r="C180" s="31">
        <v>163914.5</v>
      </c>
      <c r="D180" s="225"/>
    </row>
    <row r="181" spans="1:4" ht="15">
      <c r="A181" s="29" t="s">
        <v>1569</v>
      </c>
      <c r="B181" s="29" t="s">
        <v>1570</v>
      </c>
      <c r="C181" s="31">
        <v>987973.86</v>
      </c>
      <c r="D181" s="225"/>
    </row>
    <row r="182" spans="1:4" ht="15">
      <c r="A182" s="29" t="s">
        <v>1571</v>
      </c>
      <c r="B182" s="29" t="s">
        <v>1572</v>
      </c>
      <c r="C182" s="31">
        <v>567867.05</v>
      </c>
      <c r="D182" s="225"/>
    </row>
    <row r="183" spans="1:4" ht="15">
      <c r="A183" s="29" t="s">
        <v>1573</v>
      </c>
      <c r="B183" s="29" t="s">
        <v>1574</v>
      </c>
      <c r="C183" s="31">
        <v>17675.68</v>
      </c>
      <c r="D183" s="225"/>
    </row>
    <row r="184" spans="1:4" ht="15">
      <c r="A184" s="29" t="s">
        <v>1575</v>
      </c>
      <c r="B184" s="29" t="s">
        <v>1576</v>
      </c>
      <c r="C184" s="31">
        <v>200083.82</v>
      </c>
      <c r="D184" s="225"/>
    </row>
    <row r="185" spans="1:4" ht="15">
      <c r="A185" s="29" t="s">
        <v>1577</v>
      </c>
      <c r="B185" s="29" t="s">
        <v>1578</v>
      </c>
      <c r="C185" s="31">
        <v>39025</v>
      </c>
      <c r="D185" s="225"/>
    </row>
    <row r="186" spans="1:4" ht="15">
      <c r="A186" s="29" t="s">
        <v>1579</v>
      </c>
      <c r="B186" s="29" t="s">
        <v>1580</v>
      </c>
      <c r="C186" s="31">
        <v>151698.66</v>
      </c>
      <c r="D186" s="225"/>
    </row>
    <row r="187" spans="1:4" ht="15">
      <c r="A187" s="29" t="s">
        <v>1581</v>
      </c>
      <c r="B187" s="29" t="s">
        <v>1582</v>
      </c>
      <c r="C187" s="31">
        <v>8020</v>
      </c>
      <c r="D187" s="225"/>
    </row>
    <row r="188" spans="1:4" ht="15">
      <c r="A188" s="29" t="s">
        <v>1583</v>
      </c>
      <c r="B188" s="29" t="s">
        <v>1584</v>
      </c>
      <c r="C188" s="31">
        <v>1933.42</v>
      </c>
      <c r="D188" s="225"/>
    </row>
    <row r="189" spans="1:4" ht="15">
      <c r="A189" s="29" t="s">
        <v>1585</v>
      </c>
      <c r="B189" s="29" t="s">
        <v>1586</v>
      </c>
      <c r="C189" s="31">
        <v>296340.98</v>
      </c>
      <c r="D189" s="225"/>
    </row>
    <row r="190" spans="1:4" ht="15">
      <c r="A190" s="29" t="s">
        <v>1587</v>
      </c>
      <c r="B190" s="29" t="s">
        <v>1588</v>
      </c>
      <c r="C190" s="31">
        <v>22671.23</v>
      </c>
      <c r="D190" s="225"/>
    </row>
    <row r="191" spans="1:4" ht="15">
      <c r="A191" s="29" t="s">
        <v>1589</v>
      </c>
      <c r="B191" s="29" t="s">
        <v>1590</v>
      </c>
      <c r="C191" s="31">
        <v>20579.16</v>
      </c>
      <c r="D191" s="225"/>
    </row>
    <row r="192" spans="1:4" ht="15">
      <c r="A192" s="29" t="s">
        <v>1591</v>
      </c>
      <c r="B192" s="29" t="s">
        <v>1592</v>
      </c>
      <c r="C192" s="31">
        <v>20440979.69</v>
      </c>
      <c r="D192" s="225"/>
    </row>
    <row r="193" spans="1:4" ht="15">
      <c r="A193" s="29" t="s">
        <v>1593</v>
      </c>
      <c r="B193" s="29" t="s">
        <v>1594</v>
      </c>
      <c r="C193" s="31">
        <v>219.02</v>
      </c>
      <c r="D193" s="225"/>
    </row>
    <row r="194" spans="1:4" ht="15">
      <c r="A194" s="29" t="s">
        <v>1595</v>
      </c>
      <c r="B194" s="29" t="s">
        <v>1596</v>
      </c>
      <c r="C194" s="31">
        <v>9743454</v>
      </c>
      <c r="D194" s="225"/>
    </row>
    <row r="195" spans="1:4" s="17" customFormat="1" ht="15">
      <c r="A195" s="58"/>
      <c r="B195" s="58" t="s">
        <v>1597</v>
      </c>
      <c r="C195" s="40">
        <f>SUM(C8:C194)</f>
        <v>786156850.1900004</v>
      </c>
      <c r="D195" s="23"/>
    </row>
    <row r="196" spans="1:4" s="17" customFormat="1" ht="15">
      <c r="A196" s="109"/>
      <c r="B196" s="109"/>
      <c r="C196" s="36"/>
      <c r="D196" s="36"/>
    </row>
    <row r="197" spans="1:4" s="17" customFormat="1" ht="15">
      <c r="A197" s="109"/>
      <c r="B197" s="109"/>
      <c r="C197" s="36"/>
      <c r="D197" s="36"/>
    </row>
    <row r="198" spans="1:4" ht="15">
      <c r="A198" s="37"/>
      <c r="B198" s="37"/>
      <c r="C198" s="228"/>
      <c r="D198" s="228"/>
    </row>
    <row r="199" spans="1:4" ht="21.75" customHeight="1">
      <c r="A199" s="115" t="s">
        <v>1598</v>
      </c>
      <c r="B199" s="115"/>
      <c r="C199" s="229"/>
      <c r="D199" s="10" t="s">
        <v>1599</v>
      </c>
    </row>
    <row r="200" spans="1:4" ht="15">
      <c r="A200" s="134"/>
      <c r="B200" s="134"/>
      <c r="C200" s="135"/>
      <c r="D200" s="224"/>
    </row>
    <row r="201" spans="1:4" ht="15" customHeight="1">
      <c r="A201" s="13" t="s">
        <v>4</v>
      </c>
      <c r="B201" s="14" t="s">
        <v>5</v>
      </c>
      <c r="C201" s="15" t="s">
        <v>6</v>
      </c>
      <c r="D201" s="15" t="s">
        <v>80</v>
      </c>
    </row>
    <row r="202" spans="1:4" ht="15">
      <c r="A202" s="29" t="s">
        <v>1600</v>
      </c>
      <c r="B202" s="29" t="s">
        <v>1601</v>
      </c>
      <c r="C202" s="31">
        <v>420070493.12</v>
      </c>
      <c r="D202" s="19"/>
    </row>
    <row r="203" spans="1:4" ht="15">
      <c r="A203" s="29" t="s">
        <v>1602</v>
      </c>
      <c r="B203" s="29" t="s">
        <v>1603</v>
      </c>
      <c r="C203" s="31">
        <v>28707345.82</v>
      </c>
      <c r="D203" s="19"/>
    </row>
    <row r="204" spans="1:4" ht="15">
      <c r="A204" s="29" t="s">
        <v>1604</v>
      </c>
      <c r="B204" s="29" t="s">
        <v>1605</v>
      </c>
      <c r="C204" s="31">
        <v>13757943.29</v>
      </c>
      <c r="D204" s="19"/>
    </row>
    <row r="205" spans="1:4" ht="15">
      <c r="A205" s="29" t="s">
        <v>1606</v>
      </c>
      <c r="B205" s="29" t="s">
        <v>1607</v>
      </c>
      <c r="C205" s="31">
        <v>113922.84</v>
      </c>
      <c r="D205" s="19"/>
    </row>
    <row r="206" spans="1:4" ht="15">
      <c r="A206" s="29" t="s">
        <v>1608</v>
      </c>
      <c r="B206" s="29" t="s">
        <v>1609</v>
      </c>
      <c r="C206" s="31">
        <v>262601.68</v>
      </c>
      <c r="D206" s="19"/>
    </row>
    <row r="207" spans="1:4" ht="15">
      <c r="A207" s="29" t="s">
        <v>1610</v>
      </c>
      <c r="B207" s="29" t="s">
        <v>1611</v>
      </c>
      <c r="C207" s="31">
        <v>639774.06</v>
      </c>
      <c r="D207" s="19"/>
    </row>
    <row r="208" spans="1:4" ht="15">
      <c r="A208" s="29" t="s">
        <v>1612</v>
      </c>
      <c r="B208" s="29" t="s">
        <v>1613</v>
      </c>
      <c r="C208" s="31">
        <v>9091384.18</v>
      </c>
      <c r="D208" s="19"/>
    </row>
    <row r="209" spans="1:4" ht="15">
      <c r="A209" s="29" t="s">
        <v>1614</v>
      </c>
      <c r="B209" s="29" t="s">
        <v>1615</v>
      </c>
      <c r="C209" s="31">
        <v>4891158.09</v>
      </c>
      <c r="D209" s="19"/>
    </row>
    <row r="210" spans="1:4" ht="15">
      <c r="A210" s="29" t="s">
        <v>1616</v>
      </c>
      <c r="B210" s="29" t="s">
        <v>1617</v>
      </c>
      <c r="C210" s="31">
        <v>29120576</v>
      </c>
      <c r="D210" s="19"/>
    </row>
    <row r="211" spans="1:4" ht="15">
      <c r="A211" s="29" t="s">
        <v>1618</v>
      </c>
      <c r="B211" s="29" t="s">
        <v>1619</v>
      </c>
      <c r="C211" s="31">
        <v>68050187.95</v>
      </c>
      <c r="D211" s="19"/>
    </row>
    <row r="212" spans="1:4" ht="15">
      <c r="A212" s="29" t="s">
        <v>1620</v>
      </c>
      <c r="B212" s="29" t="s">
        <v>1621</v>
      </c>
      <c r="C212" s="31">
        <v>3513914.61</v>
      </c>
      <c r="D212" s="19"/>
    </row>
    <row r="213" spans="1:4" ht="15">
      <c r="A213" s="29" t="s">
        <v>1622</v>
      </c>
      <c r="B213" s="29" t="s">
        <v>1623</v>
      </c>
      <c r="C213" s="31">
        <v>211532727</v>
      </c>
      <c r="D213" s="19"/>
    </row>
    <row r="214" spans="1:4" ht="15">
      <c r="A214" s="29" t="s">
        <v>1624</v>
      </c>
      <c r="B214" s="29" t="s">
        <v>1625</v>
      </c>
      <c r="C214" s="31">
        <v>1696002.05</v>
      </c>
      <c r="D214" s="19"/>
    </row>
    <row r="215" spans="1:4" ht="15">
      <c r="A215" s="29" t="s">
        <v>1626</v>
      </c>
      <c r="B215" s="29" t="s">
        <v>1627</v>
      </c>
      <c r="C215" s="31">
        <v>82748339.74</v>
      </c>
      <c r="D215" s="19"/>
    </row>
    <row r="216" spans="1:4" ht="15">
      <c r="A216" s="29" t="s">
        <v>1628</v>
      </c>
      <c r="B216" s="29" t="s">
        <v>1629</v>
      </c>
      <c r="C216" s="31">
        <v>2770857.31</v>
      </c>
      <c r="D216" s="19"/>
    </row>
    <row r="217" spans="1:4" ht="15">
      <c r="A217" s="29" t="s">
        <v>1630</v>
      </c>
      <c r="B217" s="29" t="s">
        <v>1631</v>
      </c>
      <c r="C217" s="31">
        <v>55820033</v>
      </c>
      <c r="D217" s="19"/>
    </row>
    <row r="218" spans="1:4" ht="15">
      <c r="A218" s="29" t="s">
        <v>1632</v>
      </c>
      <c r="B218" s="29" t="s">
        <v>1633</v>
      </c>
      <c r="C218" s="31">
        <v>1947565.09</v>
      </c>
      <c r="D218" s="19"/>
    </row>
    <row r="219" spans="1:4" ht="15">
      <c r="A219" s="58"/>
      <c r="B219" s="58" t="s">
        <v>1634</v>
      </c>
      <c r="C219" s="40">
        <f>SUM(C202:C218)</f>
        <v>934734825.8299999</v>
      </c>
      <c r="D219" s="23"/>
    </row>
    <row r="220" spans="1:4" ht="15">
      <c r="A220" s="37"/>
      <c r="B220" s="37"/>
      <c r="C220" s="228"/>
      <c r="D220" s="228"/>
    </row>
    <row r="221" spans="1:4" ht="15">
      <c r="A221" s="37"/>
      <c r="B221" s="37"/>
      <c r="C221" s="228"/>
      <c r="D221" s="228"/>
    </row>
    <row r="222" spans="1:4" ht="15">
      <c r="A222" s="37"/>
      <c r="B222" s="37"/>
      <c r="C222" s="228"/>
      <c r="D222" s="228"/>
    </row>
    <row r="223" spans="1:4" ht="15">
      <c r="A223" s="37"/>
      <c r="B223" s="37"/>
      <c r="C223" s="228"/>
      <c r="D223" s="228"/>
    </row>
    <row r="224" spans="1:4" ht="15">
      <c r="A224" s="37"/>
      <c r="B224" s="37"/>
      <c r="C224" s="228"/>
      <c r="D224" s="228"/>
    </row>
    <row r="225" spans="1:4" ht="15">
      <c r="A225" s="37"/>
      <c r="B225" s="37"/>
      <c r="C225" s="228"/>
      <c r="D225" s="228"/>
    </row>
    <row r="226" spans="1:4" ht="15">
      <c r="A226" s="37"/>
      <c r="B226" s="37"/>
      <c r="C226" s="228"/>
      <c r="D226" s="228"/>
    </row>
    <row r="227" spans="1:4" ht="15">
      <c r="A227" s="37"/>
      <c r="B227" s="37"/>
      <c r="C227" s="228"/>
      <c r="D227" s="228"/>
    </row>
    <row r="228" spans="1:4" ht="15">
      <c r="A228" s="37"/>
      <c r="B228" s="37"/>
      <c r="C228" s="228"/>
      <c r="D228" s="228"/>
    </row>
    <row r="229" spans="1:4" ht="15">
      <c r="A229" s="37"/>
      <c r="B229" s="37"/>
      <c r="C229" s="228"/>
      <c r="D229" s="228"/>
    </row>
    <row r="230" spans="1:4" ht="15">
      <c r="A230" s="37"/>
      <c r="B230" s="37"/>
      <c r="C230" s="228"/>
      <c r="D230" s="228"/>
    </row>
    <row r="231" spans="1:4" ht="15">
      <c r="A231" s="37"/>
      <c r="B231" s="37"/>
      <c r="C231" s="228"/>
      <c r="D231" s="228"/>
    </row>
    <row r="232" spans="1:4" ht="15">
      <c r="A232" s="37"/>
      <c r="B232" s="37"/>
      <c r="C232" s="228"/>
      <c r="D232" s="228"/>
    </row>
    <row r="233" spans="1:4" ht="15">
      <c r="A233" s="37"/>
      <c r="B233" s="37"/>
      <c r="C233" s="228"/>
      <c r="D233" s="228"/>
    </row>
    <row r="234" spans="1:4" ht="15">
      <c r="A234" s="37"/>
      <c r="B234" s="37"/>
      <c r="C234" s="228"/>
      <c r="D234" s="228"/>
    </row>
    <row r="235" spans="1:4" ht="15">
      <c r="A235" s="37"/>
      <c r="B235" s="37"/>
      <c r="C235" s="228"/>
      <c r="D235" s="228"/>
    </row>
    <row r="236" spans="1:4" ht="15">
      <c r="A236" s="37"/>
      <c r="B236" s="37"/>
      <c r="C236" s="228"/>
      <c r="D236" s="228"/>
    </row>
  </sheetData>
  <dataValidations count="4">
    <dataValidation allowBlank="1" showInputMessage="1" showErrorMessage="1" prompt="Características cualitativas significativas que les impacten financieramente." sqref="D7 D201"/>
    <dataValidation allowBlank="1" showInputMessage="1" showErrorMessage="1" prompt="Corresponde al nombre o descripción de la cuenta de acuerdo al Plan de Cuentas emitido por el CONAC." sqref="B7 B201"/>
    <dataValidation allowBlank="1" showInputMessage="1" showErrorMessage="1" prompt="Corresponde al número de la cuenta de acuerdo al Plan de Cuentas emitido por el CONAC (DOF 23/12/2015)." sqref="A7 A201"/>
    <dataValidation allowBlank="1" showInputMessage="1" showErrorMessage="1" prompt="Saldo final de la Información Financiera Trimestral que se presenta (trimestral: 1er, 2do, 3ro. o 4to.)." sqref="C7 C201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2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5"/>
  <sheetViews>
    <sheetView view="pageBreakPreview" zoomScale="112" zoomScaleSheetLayoutView="112" workbookViewId="0" topLeftCell="A2">
      <selection activeCell="G16" sqref="G16"/>
    </sheetView>
  </sheetViews>
  <sheetFormatPr defaultColWidth="11.421875" defaultRowHeight="15"/>
  <cols>
    <col min="1" max="1" width="8.7109375" style="221" customWidth="1"/>
    <col min="2" max="2" width="22.00390625" style="222" customWidth="1"/>
    <col min="3" max="3" width="10.8515625" style="222" customWidth="1"/>
    <col min="4" max="4" width="11.00390625" style="222" customWidth="1"/>
    <col min="5" max="5" width="10.8515625" style="222" bestFit="1" customWidth="1"/>
    <col min="6" max="6" width="12.28125" style="167" customWidth="1"/>
    <col min="7" max="7" width="16.421875" style="167" customWidth="1"/>
    <col min="8" max="8" width="14.28125" style="167" customWidth="1"/>
    <col min="9" max="9" width="13.421875" style="167" customWidth="1"/>
    <col min="10" max="10" width="9.421875" style="167" customWidth="1"/>
    <col min="11" max="11" width="9.7109375" style="167" customWidth="1"/>
    <col min="12" max="12" width="15.8515625" style="167" customWidth="1"/>
    <col min="13" max="15" width="12.7109375" style="167" customWidth="1"/>
    <col min="16" max="16" width="9.140625" style="222" customWidth="1"/>
    <col min="17" max="18" width="10.7109375" style="222" customWidth="1"/>
    <col min="19" max="19" width="10.7109375" style="223" customWidth="1"/>
    <col min="20" max="20" width="11.28125" style="222" customWidth="1"/>
    <col min="21" max="21" width="8.8515625" style="222" bestFit="1" customWidth="1"/>
    <col min="22" max="22" width="10.421875" style="222" customWidth="1"/>
    <col min="23" max="23" width="9.28125" style="222" bestFit="1" customWidth="1"/>
    <col min="24" max="24" width="16.00390625" style="222" customWidth="1"/>
    <col min="25" max="25" width="15.00390625" style="222" customWidth="1"/>
    <col min="26" max="26" width="11.7109375" style="222" customWidth="1"/>
    <col min="27" max="27" width="16.00390625" style="222" customWidth="1"/>
    <col min="28" max="28" width="11.421875" style="173" customWidth="1"/>
    <col min="29" max="16384" width="11.421875" style="174" customWidth="1"/>
  </cols>
  <sheetData>
    <row r="1" spans="1:28" s="156" customFormat="1" ht="18" customHeight="1">
      <c r="A1" s="354" t="s">
        <v>1167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5"/>
      <c r="AB1" s="76"/>
    </row>
    <row r="2" spans="1:28" s="156" customFormat="1" ht="1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6"/>
      <c r="Q2" s="6"/>
      <c r="R2" s="6"/>
      <c r="S2" s="164"/>
      <c r="T2" s="6"/>
      <c r="U2" s="6"/>
      <c r="V2" s="6"/>
      <c r="W2" s="6"/>
      <c r="X2" s="6"/>
      <c r="Y2" s="6"/>
      <c r="Z2" s="6"/>
      <c r="AA2" s="6"/>
      <c r="AB2" s="76"/>
    </row>
    <row r="3" spans="1:28" s="156" customFormat="1" ht="15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164"/>
      <c r="T3" s="6"/>
      <c r="U3" s="6"/>
      <c r="V3" s="6"/>
      <c r="W3" s="6"/>
      <c r="X3" s="6"/>
      <c r="Y3" s="6"/>
      <c r="Z3" s="6"/>
      <c r="AA3" s="6"/>
      <c r="AB3" s="76"/>
    </row>
    <row r="4" spans="1:28" s="156" customFormat="1" ht="11.25" customHeight="1">
      <c r="A4" s="8" t="s">
        <v>1168</v>
      </c>
      <c r="B4" s="165"/>
      <c r="C4" s="165"/>
      <c r="D4" s="165"/>
      <c r="E4" s="166"/>
      <c r="F4" s="77"/>
      <c r="G4" s="77"/>
      <c r="H4" s="77"/>
      <c r="I4" s="77"/>
      <c r="J4" s="167"/>
      <c r="K4" s="167"/>
      <c r="L4" s="167"/>
      <c r="M4" s="167"/>
      <c r="N4" s="167"/>
      <c r="O4" s="7"/>
      <c r="P4" s="355" t="s">
        <v>1169</v>
      </c>
      <c r="Q4" s="355"/>
      <c r="R4" s="355"/>
      <c r="S4" s="355"/>
      <c r="T4" s="355"/>
      <c r="U4" s="6"/>
      <c r="V4" s="6"/>
      <c r="W4" s="6"/>
      <c r="X4" s="6"/>
      <c r="Y4" s="6"/>
      <c r="Z4" s="6"/>
      <c r="AA4" s="6"/>
      <c r="AB4" s="76"/>
    </row>
    <row r="5" spans="1:27" s="156" customFormat="1" ht="15">
      <c r="A5" s="168"/>
      <c r="B5" s="169"/>
      <c r="C5" s="170"/>
      <c r="D5" s="17"/>
      <c r="E5" s="161"/>
      <c r="F5" s="141"/>
      <c r="G5" s="141"/>
      <c r="H5" s="141"/>
      <c r="I5" s="141"/>
      <c r="J5" s="46"/>
      <c r="K5" s="46"/>
      <c r="L5" s="46"/>
      <c r="M5" s="46"/>
      <c r="N5" s="46"/>
      <c r="O5" s="46"/>
      <c r="P5" s="17"/>
      <c r="Q5" s="17"/>
      <c r="R5" s="17"/>
      <c r="S5" s="171"/>
      <c r="T5" s="17"/>
      <c r="U5" s="17"/>
      <c r="V5" s="17"/>
      <c r="W5" s="17"/>
      <c r="X5" s="17"/>
      <c r="Y5" s="17"/>
      <c r="Z5" s="17"/>
      <c r="AA5" s="17"/>
    </row>
    <row r="6" spans="1:27" ht="15.75" customHeight="1">
      <c r="A6" s="172"/>
      <c r="B6" s="356" t="s">
        <v>1170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7"/>
    </row>
    <row r="7" spans="1:27" ht="12.9" customHeight="1">
      <c r="A7" s="175"/>
      <c r="B7" s="175"/>
      <c r="C7" s="175"/>
      <c r="D7" s="175"/>
      <c r="E7" s="175"/>
      <c r="F7" s="176" t="s">
        <v>1171</v>
      </c>
      <c r="G7" s="177"/>
      <c r="H7" s="178" t="s">
        <v>1172</v>
      </c>
      <c r="I7" s="179"/>
      <c r="J7" s="175"/>
      <c r="K7" s="176" t="s">
        <v>1173</v>
      </c>
      <c r="L7" s="177"/>
      <c r="M7" s="179"/>
      <c r="N7" s="179"/>
      <c r="O7" s="179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</row>
    <row r="8" spans="1:28" s="184" customFormat="1" ht="33.75" customHeight="1">
      <c r="A8" s="180" t="s">
        <v>1174</v>
      </c>
      <c r="B8" s="180" t="s">
        <v>1175</v>
      </c>
      <c r="C8" s="180" t="s">
        <v>1176</v>
      </c>
      <c r="D8" s="180" t="s">
        <v>1177</v>
      </c>
      <c r="E8" s="180" t="s">
        <v>1178</v>
      </c>
      <c r="F8" s="181" t="s">
        <v>1179</v>
      </c>
      <c r="G8" s="181" t="s">
        <v>1180</v>
      </c>
      <c r="H8" s="181" t="s">
        <v>1180</v>
      </c>
      <c r="I8" s="182" t="s">
        <v>1181</v>
      </c>
      <c r="J8" s="180" t="s">
        <v>1182</v>
      </c>
      <c r="K8" s="181" t="s">
        <v>1179</v>
      </c>
      <c r="L8" s="181" t="s">
        <v>1180</v>
      </c>
      <c r="M8" s="182" t="s">
        <v>1183</v>
      </c>
      <c r="N8" s="182" t="s">
        <v>1184</v>
      </c>
      <c r="O8" s="182" t="s">
        <v>1185</v>
      </c>
      <c r="P8" s="180" t="s">
        <v>1186</v>
      </c>
      <c r="Q8" s="180" t="s">
        <v>1187</v>
      </c>
      <c r="R8" s="180" t="s">
        <v>1188</v>
      </c>
      <c r="S8" s="180" t="s">
        <v>1189</v>
      </c>
      <c r="T8" s="180" t="s">
        <v>1190</v>
      </c>
      <c r="U8" s="180" t="s">
        <v>1191</v>
      </c>
      <c r="V8" s="180" t="s">
        <v>1192</v>
      </c>
      <c r="W8" s="180" t="s">
        <v>1193</v>
      </c>
      <c r="X8" s="180" t="s">
        <v>1194</v>
      </c>
      <c r="Y8" s="180" t="s">
        <v>1195</v>
      </c>
      <c r="Z8" s="180" t="s">
        <v>1196</v>
      </c>
      <c r="AA8" s="180" t="s">
        <v>1197</v>
      </c>
      <c r="AB8" s="183"/>
    </row>
    <row r="9" spans="1:27" ht="22.8">
      <c r="A9" s="185"/>
      <c r="B9" s="186" t="s">
        <v>1198</v>
      </c>
      <c r="C9" s="186" t="s">
        <v>1199</v>
      </c>
      <c r="D9" s="186" t="s">
        <v>1200</v>
      </c>
      <c r="E9" s="187" t="s">
        <v>1201</v>
      </c>
      <c r="F9" s="188">
        <v>0</v>
      </c>
      <c r="G9" s="189">
        <v>609801665.27</v>
      </c>
      <c r="H9" s="189">
        <v>609801665.27</v>
      </c>
      <c r="I9" s="190">
        <f>H9-L9</f>
        <v>565202211.65</v>
      </c>
      <c r="J9" s="191" t="s">
        <v>1202</v>
      </c>
      <c r="K9" s="192">
        <v>0</v>
      </c>
      <c r="L9" s="193">
        <f>27561564.72+2076644.28+2091596.12+2106655.61+2121823.54+2137100.66+2152487.79+2167985.7+2183595.2</f>
        <v>44599453.62000001</v>
      </c>
      <c r="M9" s="193">
        <f>47894887.78+2336364.43+2421051.14+2343586.23+2650961.82+2645303.63+2574298.51+2884710.53+2997231.8+3352580.91+3358350.21+3224050.07</f>
        <v>78683377.05999999</v>
      </c>
      <c r="N9" s="194">
        <v>3224050.07</v>
      </c>
      <c r="O9" s="194">
        <v>2183595.2</v>
      </c>
      <c r="P9" s="195" t="s">
        <v>1203</v>
      </c>
      <c r="Q9" s="196" t="s">
        <v>1204</v>
      </c>
      <c r="R9" s="197">
        <v>41765</v>
      </c>
      <c r="S9" s="197">
        <v>47297</v>
      </c>
      <c r="T9" s="198" t="s">
        <v>1205</v>
      </c>
      <c r="U9" s="198" t="s">
        <v>1206</v>
      </c>
      <c r="V9" s="186" t="s">
        <v>1207</v>
      </c>
      <c r="W9" s="186" t="s">
        <v>1208</v>
      </c>
      <c r="X9" s="186" t="s">
        <v>1209</v>
      </c>
      <c r="Y9" s="186">
        <v>153</v>
      </c>
      <c r="Z9" s="197">
        <v>41635</v>
      </c>
      <c r="AA9" s="186" t="s">
        <v>1210</v>
      </c>
    </row>
    <row r="10" spans="1:28" s="202" customFormat="1" ht="22.8">
      <c r="A10" s="185"/>
      <c r="B10" s="186" t="s">
        <v>1211</v>
      </c>
      <c r="C10" s="186" t="s">
        <v>1212</v>
      </c>
      <c r="D10" s="186" t="s">
        <v>1200</v>
      </c>
      <c r="E10" s="199" t="s">
        <v>1201</v>
      </c>
      <c r="F10" s="188">
        <v>0</v>
      </c>
      <c r="G10" s="189">
        <v>540000000</v>
      </c>
      <c r="H10" s="189">
        <v>540000000</v>
      </c>
      <c r="I10" s="190">
        <f>H10-L10</f>
        <v>517500000</v>
      </c>
      <c r="J10" s="191" t="s">
        <v>1213</v>
      </c>
      <c r="K10" s="188">
        <v>0</v>
      </c>
      <c r="L10" s="189">
        <f>2500000+2500000+2500000+2500000+2500000+2500000+2500000+2500000+2500000</f>
        <v>22500000</v>
      </c>
      <c r="M10" s="200">
        <f>52530884.6044444+2549344.85+2456156.25+3028361.11+2500350+2969012.08+3282507.56+3156327.78</f>
        <v>72472944.2344444</v>
      </c>
      <c r="N10" s="194">
        <v>3156327.78</v>
      </c>
      <c r="O10" s="194">
        <v>2500000</v>
      </c>
      <c r="P10" s="195" t="s">
        <v>1214</v>
      </c>
      <c r="Q10" s="196" t="s">
        <v>1204</v>
      </c>
      <c r="R10" s="197">
        <v>41716</v>
      </c>
      <c r="S10" s="197">
        <v>12583</v>
      </c>
      <c r="T10" s="198" t="s">
        <v>1215</v>
      </c>
      <c r="U10" s="198" t="s">
        <v>1216</v>
      </c>
      <c r="V10" s="186" t="s">
        <v>1207</v>
      </c>
      <c r="W10" s="186" t="s">
        <v>1208</v>
      </c>
      <c r="X10" s="186" t="s">
        <v>1209</v>
      </c>
      <c r="Y10" s="186">
        <v>154</v>
      </c>
      <c r="Z10" s="197">
        <v>41635</v>
      </c>
      <c r="AA10" s="186" t="s">
        <v>1217</v>
      </c>
      <c r="AB10" s="201"/>
    </row>
    <row r="11" spans="1:27" s="173" customFormat="1" ht="22.8">
      <c r="A11" s="185"/>
      <c r="B11" s="186" t="s">
        <v>1198</v>
      </c>
      <c r="C11" s="186" t="s">
        <v>1218</v>
      </c>
      <c r="D11" s="186" t="s">
        <v>1200</v>
      </c>
      <c r="E11" s="199" t="s">
        <v>1201</v>
      </c>
      <c r="F11" s="188">
        <v>0</v>
      </c>
      <c r="G11" s="189">
        <v>255769230</v>
      </c>
      <c r="H11" s="189">
        <v>255769230</v>
      </c>
      <c r="I11" s="190">
        <f>H11-L11</f>
        <v>240890030</v>
      </c>
      <c r="J11" s="191" t="s">
        <v>1219</v>
      </c>
      <c r="K11" s="188"/>
      <c r="L11" s="193">
        <f>8794140+750750+753550+756370+759190+762020+764870+767720+770590</f>
        <v>14879200</v>
      </c>
      <c r="M11" s="193">
        <f>20470331.57-984059.17+984059.17+1119106.56+1117379.73+1078025.89+1220105.31+1195746.56+1316181.92+1418508.82+1292363.4</f>
        <v>30227749.759999998</v>
      </c>
      <c r="N11" s="194">
        <v>1292363.4</v>
      </c>
      <c r="O11" s="194">
        <v>770590</v>
      </c>
      <c r="P11" s="195" t="s">
        <v>1220</v>
      </c>
      <c r="Q11" s="196" t="s">
        <v>1204</v>
      </c>
      <c r="R11" s="197">
        <v>41800</v>
      </c>
      <c r="S11" s="197">
        <v>49105</v>
      </c>
      <c r="T11" s="198" t="s">
        <v>1221</v>
      </c>
      <c r="U11" s="198" t="s">
        <v>1206</v>
      </c>
      <c r="V11" s="186" t="s">
        <v>1207</v>
      </c>
      <c r="W11" s="186" t="s">
        <v>1208</v>
      </c>
      <c r="X11" s="186" t="s">
        <v>1209</v>
      </c>
      <c r="Y11" s="186">
        <v>153</v>
      </c>
      <c r="Z11" s="197">
        <v>41635</v>
      </c>
      <c r="AA11" s="186" t="s">
        <v>1210</v>
      </c>
    </row>
    <row r="12" spans="1:27" s="173" customFormat="1" ht="15">
      <c r="A12" s="185"/>
      <c r="B12" s="203"/>
      <c r="C12" s="204"/>
      <c r="D12" s="204"/>
      <c r="E12" s="204"/>
      <c r="F12" s="205"/>
      <c r="G12" s="205"/>
      <c r="H12" s="206"/>
      <c r="I12" s="206"/>
      <c r="J12" s="207"/>
      <c r="K12" s="205"/>
      <c r="L12" s="205"/>
      <c r="M12" s="205"/>
      <c r="N12" s="205"/>
      <c r="O12" s="205"/>
      <c r="P12" s="208"/>
      <c r="Q12" s="208"/>
      <c r="R12" s="209"/>
      <c r="S12" s="209"/>
      <c r="T12" s="204"/>
      <c r="U12" s="204"/>
      <c r="V12" s="203"/>
      <c r="W12" s="203"/>
      <c r="X12" s="204"/>
      <c r="Y12" s="204"/>
      <c r="Z12" s="209"/>
      <c r="AA12" s="204"/>
    </row>
    <row r="13" spans="1:27" s="216" customFormat="1" ht="15">
      <c r="A13" s="210">
        <v>900001</v>
      </c>
      <c r="B13" s="211" t="s">
        <v>1222</v>
      </c>
      <c r="C13" s="211"/>
      <c r="D13" s="211"/>
      <c r="E13" s="211"/>
      <c r="F13" s="212">
        <f>SUM(F9:F12)</f>
        <v>0</v>
      </c>
      <c r="G13" s="212">
        <f>SUM(G9:G12)</f>
        <v>1405570895.27</v>
      </c>
      <c r="H13" s="212">
        <f>SUM(H9:H12)</f>
        <v>1405570895.27</v>
      </c>
      <c r="I13" s="212">
        <f>SUM(I9:I12)</f>
        <v>1323592241.65</v>
      </c>
      <c r="J13" s="213"/>
      <c r="K13" s="212">
        <f>SUM(K9:K12)</f>
        <v>0</v>
      </c>
      <c r="L13" s="212">
        <f>SUM(L9:L12)</f>
        <v>81978653.62</v>
      </c>
      <c r="M13" s="212">
        <f>SUM(M9:M12)</f>
        <v>181384071.05444437</v>
      </c>
      <c r="N13" s="212">
        <f>SUM(N9:N12)</f>
        <v>7672741.25</v>
      </c>
      <c r="O13" s="212">
        <f>SUM(O9:O12)</f>
        <v>5454185.2</v>
      </c>
      <c r="P13" s="214"/>
      <c r="Q13" s="211"/>
      <c r="R13" s="211"/>
      <c r="S13" s="215"/>
      <c r="T13" s="211"/>
      <c r="U13" s="211"/>
      <c r="V13" s="211"/>
      <c r="W13" s="211"/>
      <c r="X13" s="211"/>
      <c r="Y13" s="211"/>
      <c r="Z13" s="211"/>
      <c r="AA13" s="211"/>
    </row>
    <row r="14" spans="1:27" s="216" customFormat="1" ht="15">
      <c r="A14" s="110"/>
      <c r="B14" s="217"/>
      <c r="C14" s="217"/>
      <c r="D14" s="217"/>
      <c r="E14" s="217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9"/>
      <c r="Q14" s="217"/>
      <c r="R14" s="217"/>
      <c r="S14" s="220"/>
      <c r="T14" s="217"/>
      <c r="U14" s="217"/>
      <c r="V14" s="217"/>
      <c r="W14" s="217"/>
      <c r="X14" s="217"/>
      <c r="Y14" s="217"/>
      <c r="Z14" s="217"/>
      <c r="AA14" s="217"/>
    </row>
    <row r="15" spans="1:27" s="216" customFormat="1" ht="15">
      <c r="A15" s="110"/>
      <c r="B15" s="217"/>
      <c r="C15" s="217"/>
      <c r="D15" s="217"/>
      <c r="E15" s="217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9"/>
      <c r="Q15" s="217"/>
      <c r="R15" s="217"/>
      <c r="S15" s="220"/>
      <c r="T15" s="217"/>
      <c r="U15" s="217"/>
      <c r="V15" s="217"/>
      <c r="W15" s="217"/>
      <c r="X15" s="217"/>
      <c r="Y15" s="217"/>
      <c r="Z15" s="217"/>
      <c r="AA15" s="217"/>
    </row>
  </sheetData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/>
  <pageMargins left="0.7" right="0.7" top="0.75" bottom="0.75" header="0.3" footer="0.3"/>
  <pageSetup fitToHeight="1" fitToWidth="1" horizontalDpi="600" verticalDpi="600" orientation="portrait" scale="2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"/>
  <sheetViews>
    <sheetView view="pageBreakPreview" zoomScaleSheetLayoutView="100" workbookViewId="0" topLeftCell="A1">
      <selection activeCell="B44" sqref="B4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1875" style="6" customWidth="1"/>
    <col min="7" max="16384" width="11.421875" style="6" customWidth="1"/>
  </cols>
  <sheetData>
    <row r="1" spans="1:5" ht="15">
      <c r="A1" s="129" t="s">
        <v>0</v>
      </c>
      <c r="B1" s="129"/>
      <c r="C1" s="4"/>
      <c r="E1" s="5"/>
    </row>
    <row r="2" spans="1:3" ht="15">
      <c r="A2" s="129" t="s">
        <v>1223</v>
      </c>
      <c r="B2" s="129"/>
      <c r="C2" s="4"/>
    </row>
    <row r="3" spans="1:5" ht="15">
      <c r="A3" s="76"/>
      <c r="B3" s="76"/>
      <c r="C3" s="130"/>
      <c r="D3" s="76"/>
      <c r="E3" s="76"/>
    </row>
    <row r="4" spans="1:5" ht="15">
      <c r="A4" s="76"/>
      <c r="B4" s="76"/>
      <c r="C4" s="130"/>
      <c r="D4" s="76"/>
      <c r="E4" s="76"/>
    </row>
    <row r="5" spans="1:5" ht="11.25" customHeight="1">
      <c r="A5" s="115" t="s">
        <v>1635</v>
      </c>
      <c r="B5" s="115"/>
      <c r="C5" s="130"/>
      <c r="E5" s="10" t="s">
        <v>1636</v>
      </c>
    </row>
    <row r="6" spans="1:5" ht="15">
      <c r="A6" s="134"/>
      <c r="B6" s="134"/>
      <c r="C6" s="135"/>
      <c r="D6" s="134"/>
      <c r="E6" s="224"/>
    </row>
    <row r="7" spans="1:5" ht="15" customHeight="1">
      <c r="A7" s="13" t="s">
        <v>4</v>
      </c>
      <c r="B7" s="14" t="s">
        <v>5</v>
      </c>
      <c r="C7" s="15" t="s">
        <v>6</v>
      </c>
      <c r="D7" s="230" t="s">
        <v>1147</v>
      </c>
      <c r="E7" s="15" t="s">
        <v>80</v>
      </c>
    </row>
    <row r="8" spans="1:5" ht="15">
      <c r="A8" s="231" t="s">
        <v>1637</v>
      </c>
      <c r="B8" s="231" t="s">
        <v>1638</v>
      </c>
      <c r="C8" s="232">
        <v>63443600.24</v>
      </c>
      <c r="D8" s="233"/>
      <c r="E8" s="233"/>
    </row>
    <row r="9" spans="1:5" ht="15">
      <c r="A9" s="234"/>
      <c r="B9" s="58" t="s">
        <v>1639</v>
      </c>
      <c r="C9" s="43">
        <f>SUM(C8:C8)</f>
        <v>63443600.24</v>
      </c>
      <c r="D9" s="235"/>
      <c r="E9" s="235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27"/>
  <sheetViews>
    <sheetView view="pageBreakPreview" zoomScaleSheetLayoutView="100" workbookViewId="0" topLeftCell="A7">
      <selection activeCell="B7" sqref="B7"/>
    </sheetView>
  </sheetViews>
  <sheetFormatPr defaultColWidth="11.421875" defaultRowHeight="15"/>
  <cols>
    <col min="1" max="1" width="20.7109375" style="37" customWidth="1"/>
    <col min="2" max="2" width="50.7109375" style="37" customWidth="1"/>
    <col min="3" max="3" width="17.7109375" style="228" customWidth="1"/>
    <col min="4" max="4" width="17.7109375" style="250" customWidth="1"/>
    <col min="5" max="5" width="17.7109375" style="251" customWidth="1"/>
    <col min="6" max="8" width="11.421875" style="37" customWidth="1"/>
    <col min="9" max="16384" width="11.421875" style="6" customWidth="1"/>
  </cols>
  <sheetData>
    <row r="1" spans="1:5" s="76" customFormat="1" ht="11.25" customHeight="1">
      <c r="A1" s="129" t="s">
        <v>0</v>
      </c>
      <c r="B1" s="129"/>
      <c r="C1" s="130"/>
      <c r="D1" s="236"/>
      <c r="E1" s="5"/>
    </row>
    <row r="2" spans="1:5" s="76" customFormat="1" ht="11.25" customHeight="1">
      <c r="A2" s="129" t="s">
        <v>1223</v>
      </c>
      <c r="B2" s="129"/>
      <c r="C2" s="130"/>
      <c r="D2" s="236"/>
      <c r="E2" s="237"/>
    </row>
    <row r="3" spans="3:5" s="76" customFormat="1" ht="10.5" customHeight="1">
      <c r="C3" s="130"/>
      <c r="D3" s="236"/>
      <c r="E3" s="237"/>
    </row>
    <row r="4" spans="3:5" s="76" customFormat="1" ht="10.5" customHeight="1">
      <c r="C4" s="130"/>
      <c r="D4" s="236"/>
      <c r="E4" s="237"/>
    </row>
    <row r="5" spans="1:5" s="76" customFormat="1" ht="11.25" customHeight="1">
      <c r="A5" s="8" t="s">
        <v>1640</v>
      </c>
      <c r="B5" s="8"/>
      <c r="C5" s="130"/>
      <c r="D5" s="238"/>
      <c r="E5" s="239" t="s">
        <v>1641</v>
      </c>
    </row>
    <row r="6" spans="1:8" ht="11.25" customHeight="1">
      <c r="A6" s="11"/>
      <c r="B6" s="11"/>
      <c r="C6" s="2"/>
      <c r="D6" s="240"/>
      <c r="E6" s="1"/>
      <c r="F6" s="6"/>
      <c r="G6" s="6"/>
      <c r="H6" s="6"/>
    </row>
    <row r="7" spans="1:8" ht="15" customHeight="1">
      <c r="A7" s="13" t="s">
        <v>4</v>
      </c>
      <c r="B7" s="14" t="s">
        <v>5</v>
      </c>
      <c r="C7" s="15" t="s">
        <v>6</v>
      </c>
      <c r="D7" s="241" t="s">
        <v>1642</v>
      </c>
      <c r="E7" s="242" t="s">
        <v>1643</v>
      </c>
      <c r="F7" s="6"/>
      <c r="G7" s="6"/>
      <c r="H7" s="6"/>
    </row>
    <row r="8" spans="1:5" ht="15">
      <c r="A8" s="29" t="s">
        <v>1644</v>
      </c>
      <c r="B8" s="29" t="s">
        <v>1645</v>
      </c>
      <c r="C8" s="56">
        <v>3203777.74</v>
      </c>
      <c r="D8" s="243">
        <f>C8/$C$126</f>
        <v>0.003914706141912881</v>
      </c>
      <c r="E8" s="244"/>
    </row>
    <row r="9" spans="1:5" ht="30.6">
      <c r="A9" s="29" t="s">
        <v>1646</v>
      </c>
      <c r="B9" s="29" t="s">
        <v>1647</v>
      </c>
      <c r="C9" s="56">
        <v>172463120.4</v>
      </c>
      <c r="D9" s="243">
        <f aca="true" t="shared" si="0" ref="D9:D72">C9/$C$126</f>
        <v>0.21073323166398572</v>
      </c>
      <c r="E9" s="244" t="s">
        <v>1648</v>
      </c>
    </row>
    <row r="10" spans="1:5" ht="15">
      <c r="A10" s="29" t="s">
        <v>1649</v>
      </c>
      <c r="B10" s="29" t="s">
        <v>1650</v>
      </c>
      <c r="C10" s="56">
        <v>3398774.54</v>
      </c>
      <c r="D10" s="243">
        <f t="shared" si="0"/>
        <v>0.004152973347868734</v>
      </c>
      <c r="E10" s="244"/>
    </row>
    <row r="11" spans="1:5" ht="15">
      <c r="A11" s="29" t="s">
        <v>1651</v>
      </c>
      <c r="B11" s="29" t="s">
        <v>1652</v>
      </c>
      <c r="C11" s="56">
        <v>5034079.95</v>
      </c>
      <c r="D11" s="243">
        <f t="shared" si="0"/>
        <v>0.0061511581946210436</v>
      </c>
      <c r="E11" s="244"/>
    </row>
    <row r="12" spans="1:5" ht="15">
      <c r="A12" s="29" t="s">
        <v>1653</v>
      </c>
      <c r="B12" s="29" t="s">
        <v>1654</v>
      </c>
      <c r="C12" s="56">
        <v>1657499.71</v>
      </c>
      <c r="D12" s="243">
        <f t="shared" si="0"/>
        <v>0.0020253041320387657</v>
      </c>
      <c r="E12" s="244"/>
    </row>
    <row r="13" spans="1:5" ht="15">
      <c r="A13" s="29" t="s">
        <v>1655</v>
      </c>
      <c r="B13" s="29" t="s">
        <v>1656</v>
      </c>
      <c r="C13" s="56">
        <v>13853862.52</v>
      </c>
      <c r="D13" s="243">
        <f t="shared" si="0"/>
        <v>0.016928078380449903</v>
      </c>
      <c r="E13" s="244"/>
    </row>
    <row r="14" spans="1:5" ht="15">
      <c r="A14" s="29" t="s">
        <v>1657</v>
      </c>
      <c r="B14" s="29" t="s">
        <v>1658</v>
      </c>
      <c r="C14" s="56">
        <v>44985604.8</v>
      </c>
      <c r="D14" s="243">
        <f t="shared" si="0"/>
        <v>0.05496805262409544</v>
      </c>
      <c r="E14" s="244"/>
    </row>
    <row r="15" spans="1:5" ht="15">
      <c r="A15" s="29" t="s">
        <v>1659</v>
      </c>
      <c r="B15" s="29" t="s">
        <v>1660</v>
      </c>
      <c r="C15" s="56">
        <v>8698219.19</v>
      </c>
      <c r="D15" s="243">
        <f t="shared" si="0"/>
        <v>0.010628381507762607</v>
      </c>
      <c r="E15" s="244"/>
    </row>
    <row r="16" spans="1:5" ht="15">
      <c r="A16" s="29" t="s">
        <v>1661</v>
      </c>
      <c r="B16" s="29" t="s">
        <v>1662</v>
      </c>
      <c r="C16" s="56">
        <v>577907.86</v>
      </c>
      <c r="D16" s="243">
        <f t="shared" si="0"/>
        <v>0.0007061474398663277</v>
      </c>
      <c r="E16" s="244"/>
    </row>
    <row r="17" spans="1:5" ht="15">
      <c r="A17" s="29" t="s">
        <v>1663</v>
      </c>
      <c r="B17" s="29" t="s">
        <v>1664</v>
      </c>
      <c r="C17" s="56">
        <v>8607941.75</v>
      </c>
      <c r="D17" s="243">
        <f t="shared" si="0"/>
        <v>0.01051807121862121</v>
      </c>
      <c r="E17" s="244"/>
    </row>
    <row r="18" spans="1:5" ht="15">
      <c r="A18" s="29" t="s">
        <v>1665</v>
      </c>
      <c r="B18" s="29" t="s">
        <v>1666</v>
      </c>
      <c r="C18" s="56">
        <v>37367370.55</v>
      </c>
      <c r="D18" s="243">
        <f t="shared" si="0"/>
        <v>0.04565930812641812</v>
      </c>
      <c r="E18" s="244"/>
    </row>
    <row r="19" spans="1:5" ht="15">
      <c r="A19" s="29" t="s">
        <v>1667</v>
      </c>
      <c r="B19" s="29" t="s">
        <v>1668</v>
      </c>
      <c r="C19" s="56">
        <v>276.12</v>
      </c>
      <c r="D19" s="243">
        <f t="shared" si="0"/>
        <v>3.37391900321083E-07</v>
      </c>
      <c r="E19" s="244"/>
    </row>
    <row r="20" spans="1:5" ht="15">
      <c r="A20" s="29" t="s">
        <v>1669</v>
      </c>
      <c r="B20" s="29" t="s">
        <v>1670</v>
      </c>
      <c r="C20" s="56">
        <v>24722826.15</v>
      </c>
      <c r="D20" s="243">
        <f t="shared" si="0"/>
        <v>0.030208899377286193</v>
      </c>
      <c r="E20" s="244"/>
    </row>
    <row r="21" spans="1:5" ht="15">
      <c r="A21" s="29" t="s">
        <v>1671</v>
      </c>
      <c r="B21" s="29" t="s">
        <v>1672</v>
      </c>
      <c r="C21" s="56">
        <v>1088989.73</v>
      </c>
      <c r="D21" s="243">
        <f t="shared" si="0"/>
        <v>0.001330639991434315</v>
      </c>
      <c r="E21" s="244"/>
    </row>
    <row r="22" spans="1:5" ht="15">
      <c r="A22" s="29" t="s">
        <v>1673</v>
      </c>
      <c r="B22" s="29" t="s">
        <v>1674</v>
      </c>
      <c r="C22" s="56">
        <v>58040992.2</v>
      </c>
      <c r="D22" s="243">
        <f t="shared" si="0"/>
        <v>0.07092047173286671</v>
      </c>
      <c r="E22" s="244"/>
    </row>
    <row r="23" spans="1:5" ht="15">
      <c r="A23" s="29" t="s">
        <v>1675</v>
      </c>
      <c r="B23" s="29" t="s">
        <v>1676</v>
      </c>
      <c r="C23" s="56">
        <v>636351.98</v>
      </c>
      <c r="D23" s="243">
        <f t="shared" si="0"/>
        <v>0.0007775604947315798</v>
      </c>
      <c r="E23" s="244"/>
    </row>
    <row r="24" spans="1:5" ht="15">
      <c r="A24" s="29" t="s">
        <v>1677</v>
      </c>
      <c r="B24" s="29" t="s">
        <v>1678</v>
      </c>
      <c r="C24" s="56">
        <v>812075.33</v>
      </c>
      <c r="D24" s="243">
        <f t="shared" si="0"/>
        <v>0.0009922774112435557</v>
      </c>
      <c r="E24" s="244"/>
    </row>
    <row r="25" spans="1:5" ht="15">
      <c r="A25" s="29" t="s">
        <v>1679</v>
      </c>
      <c r="B25" s="29" t="s">
        <v>1680</v>
      </c>
      <c r="C25" s="56">
        <v>28096</v>
      </c>
      <c r="D25" s="243">
        <f t="shared" si="0"/>
        <v>3.433059116116597E-05</v>
      </c>
      <c r="E25" s="244"/>
    </row>
    <row r="26" spans="1:5" ht="15">
      <c r="A26" s="29" t="s">
        <v>1681</v>
      </c>
      <c r="B26" s="29" t="s">
        <v>1682</v>
      </c>
      <c r="C26" s="56">
        <v>46376.69</v>
      </c>
      <c r="D26" s="243">
        <f t="shared" si="0"/>
        <v>5.666782402470581E-05</v>
      </c>
      <c r="E26" s="244"/>
    </row>
    <row r="27" spans="1:5" ht="15">
      <c r="A27" s="29" t="s">
        <v>1683</v>
      </c>
      <c r="B27" s="29" t="s">
        <v>1684</v>
      </c>
      <c r="C27" s="56">
        <v>1134</v>
      </c>
      <c r="D27" s="243">
        <f t="shared" si="0"/>
        <v>1.385638182544213E-06</v>
      </c>
      <c r="E27" s="244"/>
    </row>
    <row r="28" spans="1:5" ht="15">
      <c r="A28" s="29" t="s">
        <v>1685</v>
      </c>
      <c r="B28" s="29" t="s">
        <v>1686</v>
      </c>
      <c r="C28" s="56">
        <v>320244.48</v>
      </c>
      <c r="D28" s="243">
        <f t="shared" si="0"/>
        <v>0.0003913077418315843</v>
      </c>
      <c r="E28" s="244"/>
    </row>
    <row r="29" spans="1:5" ht="15">
      <c r="A29" s="29" t="s">
        <v>1687</v>
      </c>
      <c r="B29" s="29" t="s">
        <v>1688</v>
      </c>
      <c r="C29" s="56">
        <v>272273.27</v>
      </c>
      <c r="D29" s="243">
        <f t="shared" si="0"/>
        <v>0.0003326915687814549</v>
      </c>
      <c r="E29" s="244"/>
    </row>
    <row r="30" spans="1:5" ht="15">
      <c r="A30" s="29" t="s">
        <v>1689</v>
      </c>
      <c r="B30" s="29" t="s">
        <v>1690</v>
      </c>
      <c r="C30" s="56">
        <v>2237.12</v>
      </c>
      <c r="D30" s="243">
        <f t="shared" si="0"/>
        <v>2.733543995532019E-06</v>
      </c>
      <c r="E30" s="244"/>
    </row>
    <row r="31" spans="1:5" ht="15">
      <c r="A31" s="29" t="s">
        <v>1691</v>
      </c>
      <c r="B31" s="29" t="s">
        <v>1692</v>
      </c>
      <c r="C31" s="56">
        <v>923223.23</v>
      </c>
      <c r="D31" s="243">
        <f t="shared" si="0"/>
        <v>0.0011280893813931199</v>
      </c>
      <c r="E31" s="244"/>
    </row>
    <row r="32" spans="1:5" ht="15">
      <c r="A32" s="29" t="s">
        <v>1693</v>
      </c>
      <c r="B32" s="29" t="s">
        <v>1694</v>
      </c>
      <c r="C32" s="56">
        <v>36799.76</v>
      </c>
      <c r="D32" s="243">
        <f t="shared" si="0"/>
        <v>4.4965743002172165E-05</v>
      </c>
      <c r="E32" s="244"/>
    </row>
    <row r="33" spans="1:5" ht="15">
      <c r="A33" s="29" t="s">
        <v>1695</v>
      </c>
      <c r="B33" s="29" t="s">
        <v>1696</v>
      </c>
      <c r="C33" s="56">
        <v>990</v>
      </c>
      <c r="D33" s="243">
        <f t="shared" si="0"/>
        <v>1.2096841276179639E-06</v>
      </c>
      <c r="E33" s="244"/>
    </row>
    <row r="34" spans="1:5" ht="15">
      <c r="A34" s="29" t="s">
        <v>1697</v>
      </c>
      <c r="B34" s="29" t="s">
        <v>1698</v>
      </c>
      <c r="C34" s="56">
        <v>257.91</v>
      </c>
      <c r="D34" s="243">
        <f t="shared" si="0"/>
        <v>3.1514104379186773E-07</v>
      </c>
      <c r="E34" s="244"/>
    </row>
    <row r="35" spans="1:5" ht="15">
      <c r="A35" s="29" t="s">
        <v>1699</v>
      </c>
      <c r="B35" s="29" t="s">
        <v>1700</v>
      </c>
      <c r="C35" s="56">
        <v>2482050.48</v>
      </c>
      <c r="D35" s="243">
        <f t="shared" si="0"/>
        <v>0.003032825322830857</v>
      </c>
      <c r="E35" s="244"/>
    </row>
    <row r="36" spans="1:5" ht="15">
      <c r="A36" s="29" t="s">
        <v>1701</v>
      </c>
      <c r="B36" s="29" t="s">
        <v>1702</v>
      </c>
      <c r="C36" s="56">
        <v>929305.41</v>
      </c>
      <c r="D36" s="243">
        <f t="shared" si="0"/>
        <v>0.0011355212163500043</v>
      </c>
      <c r="E36" s="244"/>
    </row>
    <row r="37" spans="1:5" ht="15">
      <c r="A37" s="29" t="s">
        <v>1703</v>
      </c>
      <c r="B37" s="29" t="s">
        <v>1704</v>
      </c>
      <c r="C37" s="56">
        <v>75175.35</v>
      </c>
      <c r="D37" s="243">
        <f t="shared" si="0"/>
        <v>9.185699765972233E-05</v>
      </c>
      <c r="E37" s="244"/>
    </row>
    <row r="38" spans="1:5" ht="15">
      <c r="A38" s="29" t="s">
        <v>1705</v>
      </c>
      <c r="B38" s="29" t="s">
        <v>1706</v>
      </c>
      <c r="C38" s="56">
        <v>274349.84</v>
      </c>
      <c r="D38" s="243">
        <f t="shared" si="0"/>
        <v>0.00033522893622477573</v>
      </c>
      <c r="E38" s="244"/>
    </row>
    <row r="39" spans="1:5" ht="15">
      <c r="A39" s="29" t="s">
        <v>1707</v>
      </c>
      <c r="B39" s="29" t="s">
        <v>1708</v>
      </c>
      <c r="C39" s="56">
        <v>985.8</v>
      </c>
      <c r="D39" s="243">
        <f t="shared" si="0"/>
        <v>1.2045521343492815E-06</v>
      </c>
      <c r="E39" s="244"/>
    </row>
    <row r="40" spans="1:5" ht="15">
      <c r="A40" s="29" t="s">
        <v>1709</v>
      </c>
      <c r="B40" s="29" t="s">
        <v>1710</v>
      </c>
      <c r="C40" s="56">
        <v>30649.13</v>
      </c>
      <c r="D40" s="243">
        <f t="shared" si="0"/>
        <v>3.7450268774039966E-05</v>
      </c>
      <c r="E40" s="244"/>
    </row>
    <row r="41" spans="1:5" ht="15">
      <c r="A41" s="29" t="s">
        <v>1711</v>
      </c>
      <c r="B41" s="29" t="s">
        <v>1712</v>
      </c>
      <c r="C41" s="56">
        <v>393887.68</v>
      </c>
      <c r="D41" s="243">
        <f t="shared" si="0"/>
        <v>0.0004812926005659229</v>
      </c>
      <c r="E41" s="244"/>
    </row>
    <row r="42" spans="1:5" ht="15">
      <c r="A42" s="29" t="s">
        <v>1713</v>
      </c>
      <c r="B42" s="29" t="s">
        <v>1714</v>
      </c>
      <c r="C42" s="56">
        <v>100418.53</v>
      </c>
      <c r="D42" s="243">
        <f t="shared" si="0"/>
        <v>0.00012270171905023064</v>
      </c>
      <c r="E42" s="244"/>
    </row>
    <row r="43" spans="1:5" ht="15">
      <c r="A43" s="29" t="s">
        <v>1715</v>
      </c>
      <c r="B43" s="29" t="s">
        <v>1716</v>
      </c>
      <c r="C43" s="56">
        <v>402271.8</v>
      </c>
      <c r="D43" s="243">
        <f t="shared" si="0"/>
        <v>0.0004915371832811192</v>
      </c>
      <c r="E43" s="244"/>
    </row>
    <row r="44" spans="1:5" ht="15">
      <c r="A44" s="29" t="s">
        <v>1717</v>
      </c>
      <c r="B44" s="29" t="s">
        <v>1718</v>
      </c>
      <c r="C44" s="56">
        <v>1670.65</v>
      </c>
      <c r="D44" s="243">
        <f t="shared" si="0"/>
        <v>2.041372512934294E-06</v>
      </c>
      <c r="E44" s="244"/>
    </row>
    <row r="45" spans="1:5" ht="15">
      <c r="A45" s="29" t="s">
        <v>1719</v>
      </c>
      <c r="B45" s="29" t="s">
        <v>1720</v>
      </c>
      <c r="C45" s="56">
        <v>25872544.52</v>
      </c>
      <c r="D45" s="243">
        <f t="shared" si="0"/>
        <v>0.03161374388579104</v>
      </c>
      <c r="E45" s="244"/>
    </row>
    <row r="46" spans="1:5" ht="15">
      <c r="A46" s="29" t="s">
        <v>1721</v>
      </c>
      <c r="B46" s="29" t="s">
        <v>1722</v>
      </c>
      <c r="C46" s="56">
        <v>530428.34</v>
      </c>
      <c r="D46" s="243">
        <f t="shared" si="0"/>
        <v>0.0006481320643805502</v>
      </c>
      <c r="E46" s="244"/>
    </row>
    <row r="47" spans="1:5" ht="15">
      <c r="A47" s="29" t="s">
        <v>1723</v>
      </c>
      <c r="B47" s="29" t="s">
        <v>1724</v>
      </c>
      <c r="C47" s="56">
        <v>83296.29</v>
      </c>
      <c r="D47" s="243">
        <f t="shared" si="0"/>
        <v>0.00010177999990147769</v>
      </c>
      <c r="E47" s="244"/>
    </row>
    <row r="48" spans="1:5" ht="15">
      <c r="A48" s="29" t="s">
        <v>1725</v>
      </c>
      <c r="B48" s="29" t="s">
        <v>1726</v>
      </c>
      <c r="C48" s="56">
        <v>401.53</v>
      </c>
      <c r="D48" s="243">
        <f t="shared" si="0"/>
        <v>4.906307755176171E-07</v>
      </c>
      <c r="E48" s="244"/>
    </row>
    <row r="49" spans="1:5" ht="15">
      <c r="A49" s="29" t="s">
        <v>1727</v>
      </c>
      <c r="B49" s="29" t="s">
        <v>1728</v>
      </c>
      <c r="C49" s="56">
        <v>960.02</v>
      </c>
      <c r="D49" s="243">
        <f t="shared" si="0"/>
        <v>1.173051470904846E-06</v>
      </c>
      <c r="E49" s="244"/>
    </row>
    <row r="50" spans="1:5" ht="15">
      <c r="A50" s="29" t="s">
        <v>1729</v>
      </c>
      <c r="B50" s="29" t="s">
        <v>1730</v>
      </c>
      <c r="C50" s="56">
        <v>91141.65</v>
      </c>
      <c r="D50" s="243">
        <f t="shared" si="0"/>
        <v>0.00011136627007061796</v>
      </c>
      <c r="E50" s="244"/>
    </row>
    <row r="51" spans="1:5" ht="15">
      <c r="A51" s="29" t="s">
        <v>1731</v>
      </c>
      <c r="B51" s="29" t="s">
        <v>1732</v>
      </c>
      <c r="C51" s="56">
        <v>1447883</v>
      </c>
      <c r="D51" s="243">
        <f t="shared" si="0"/>
        <v>0.0017691728118665458</v>
      </c>
      <c r="E51" s="244"/>
    </row>
    <row r="52" spans="1:5" ht="15">
      <c r="A52" s="29" t="s">
        <v>1733</v>
      </c>
      <c r="B52" s="29" t="s">
        <v>1734</v>
      </c>
      <c r="C52" s="56">
        <v>53668.66</v>
      </c>
      <c r="D52" s="243">
        <f t="shared" si="0"/>
        <v>6.557790520457082E-05</v>
      </c>
      <c r="E52" s="244"/>
    </row>
    <row r="53" spans="1:5" ht="15">
      <c r="A53" s="29" t="s">
        <v>1735</v>
      </c>
      <c r="B53" s="29" t="s">
        <v>1736</v>
      </c>
      <c r="C53" s="56">
        <v>30284.87</v>
      </c>
      <c r="D53" s="243">
        <f t="shared" si="0"/>
        <v>3.7005178329266104E-05</v>
      </c>
      <c r="E53" s="244"/>
    </row>
    <row r="54" spans="1:5" ht="15">
      <c r="A54" s="29" t="s">
        <v>1737</v>
      </c>
      <c r="B54" s="29" t="s">
        <v>1738</v>
      </c>
      <c r="C54" s="56">
        <v>3902</v>
      </c>
      <c r="D54" s="243">
        <f t="shared" si="0"/>
        <v>4.767866127237672E-06</v>
      </c>
      <c r="E54" s="244"/>
    </row>
    <row r="55" spans="1:5" ht="15">
      <c r="A55" s="29" t="s">
        <v>1739</v>
      </c>
      <c r="B55" s="29" t="s">
        <v>1740</v>
      </c>
      <c r="C55" s="56">
        <v>146014.5</v>
      </c>
      <c r="D55" s="243">
        <f t="shared" si="0"/>
        <v>0.00017841557884047796</v>
      </c>
      <c r="E55" s="244"/>
    </row>
    <row r="56" spans="1:5" ht="15">
      <c r="A56" s="29" t="s">
        <v>1741</v>
      </c>
      <c r="B56" s="29" t="s">
        <v>1742</v>
      </c>
      <c r="C56" s="56">
        <v>4725239.16</v>
      </c>
      <c r="D56" s="243">
        <f t="shared" si="0"/>
        <v>0.005773784657627111</v>
      </c>
      <c r="E56" s="244"/>
    </row>
    <row r="57" spans="1:5" ht="15">
      <c r="A57" s="29" t="s">
        <v>1743</v>
      </c>
      <c r="B57" s="29" t="s">
        <v>1744</v>
      </c>
      <c r="C57" s="56">
        <v>1599890.68</v>
      </c>
      <c r="D57" s="243">
        <f t="shared" si="0"/>
        <v>0.0019549114762827382</v>
      </c>
      <c r="E57" s="244"/>
    </row>
    <row r="58" spans="1:5" ht="15">
      <c r="A58" s="29" t="s">
        <v>1745</v>
      </c>
      <c r="B58" s="29" t="s">
        <v>1746</v>
      </c>
      <c r="C58" s="56">
        <v>47722.87</v>
      </c>
      <c r="D58" s="243">
        <f t="shared" si="0"/>
        <v>5.831272561957121E-05</v>
      </c>
      <c r="E58" s="244"/>
    </row>
    <row r="59" spans="1:5" ht="15">
      <c r="A59" s="29" t="s">
        <v>1747</v>
      </c>
      <c r="B59" s="29" t="s">
        <v>1748</v>
      </c>
      <c r="C59" s="56">
        <v>68717993.7</v>
      </c>
      <c r="D59" s="243">
        <f t="shared" si="0"/>
        <v>0.08396673359660731</v>
      </c>
      <c r="E59" s="244"/>
    </row>
    <row r="60" spans="1:5" ht="15">
      <c r="A60" s="29" t="s">
        <v>1749</v>
      </c>
      <c r="B60" s="29" t="s">
        <v>1750</v>
      </c>
      <c r="C60" s="56">
        <v>305.22</v>
      </c>
      <c r="D60" s="243">
        <f t="shared" si="0"/>
        <v>3.729492822540959E-07</v>
      </c>
      <c r="E60" s="244"/>
    </row>
    <row r="61" spans="1:5" ht="15">
      <c r="A61" s="29" t="s">
        <v>1751</v>
      </c>
      <c r="B61" s="29" t="s">
        <v>1752</v>
      </c>
      <c r="C61" s="56">
        <v>3549</v>
      </c>
      <c r="D61" s="243">
        <f t="shared" si="0"/>
        <v>4.336534312036519E-06</v>
      </c>
      <c r="E61" s="244"/>
    </row>
    <row r="62" spans="1:5" ht="15">
      <c r="A62" s="29" t="s">
        <v>1753</v>
      </c>
      <c r="B62" s="29" t="s">
        <v>1754</v>
      </c>
      <c r="C62" s="56">
        <v>666358.39</v>
      </c>
      <c r="D62" s="243">
        <f t="shared" si="0"/>
        <v>0.0008142254219071322</v>
      </c>
      <c r="E62" s="244"/>
    </row>
    <row r="63" spans="1:5" ht="15">
      <c r="A63" s="29" t="s">
        <v>1755</v>
      </c>
      <c r="B63" s="29" t="s">
        <v>1756</v>
      </c>
      <c r="C63" s="56">
        <v>647290.11</v>
      </c>
      <c r="D63" s="243">
        <f t="shared" si="0"/>
        <v>0.0007909258303344302</v>
      </c>
      <c r="E63" s="244"/>
    </row>
    <row r="64" spans="1:5" ht="15">
      <c r="A64" s="29" t="s">
        <v>1757</v>
      </c>
      <c r="B64" s="29" t="s">
        <v>1758</v>
      </c>
      <c r="C64" s="56">
        <v>784004.33</v>
      </c>
      <c r="D64" s="243">
        <f t="shared" si="0"/>
        <v>0.0009579773676613698</v>
      </c>
      <c r="E64" s="244"/>
    </row>
    <row r="65" spans="1:5" ht="15">
      <c r="A65" s="29" t="s">
        <v>1759</v>
      </c>
      <c r="B65" s="29" t="s">
        <v>1760</v>
      </c>
      <c r="C65" s="56">
        <v>14156.37</v>
      </c>
      <c r="D65" s="243">
        <f t="shared" si="0"/>
        <v>1.7297713225946582E-05</v>
      </c>
      <c r="E65" s="244"/>
    </row>
    <row r="66" spans="1:5" ht="15">
      <c r="A66" s="29" t="s">
        <v>1761</v>
      </c>
      <c r="B66" s="29" t="s">
        <v>1762</v>
      </c>
      <c r="C66" s="56">
        <v>85823.49</v>
      </c>
      <c r="D66" s="243">
        <f t="shared" si="0"/>
        <v>0.00010486799356543337</v>
      </c>
      <c r="E66" s="244"/>
    </row>
    <row r="67" spans="1:5" ht="15">
      <c r="A67" s="29" t="s">
        <v>1763</v>
      </c>
      <c r="B67" s="29" t="s">
        <v>1764</v>
      </c>
      <c r="C67" s="56">
        <v>2030189.77</v>
      </c>
      <c r="D67" s="243">
        <f t="shared" si="0"/>
        <v>0.002480695293758954</v>
      </c>
      <c r="E67" s="244"/>
    </row>
    <row r="68" spans="1:5" ht="15">
      <c r="A68" s="29" t="s">
        <v>1765</v>
      </c>
      <c r="B68" s="29" t="s">
        <v>1766</v>
      </c>
      <c r="C68" s="56">
        <v>30</v>
      </c>
      <c r="D68" s="243">
        <f t="shared" si="0"/>
        <v>3.6657094776301936E-08</v>
      </c>
      <c r="E68" s="244"/>
    </row>
    <row r="69" spans="1:5" ht="15">
      <c r="A69" s="29" t="s">
        <v>1767</v>
      </c>
      <c r="B69" s="29" t="s">
        <v>1768</v>
      </c>
      <c r="C69" s="56">
        <v>63500</v>
      </c>
      <c r="D69" s="243">
        <f t="shared" si="0"/>
        <v>7.75908506098391E-05</v>
      </c>
      <c r="E69" s="244"/>
    </row>
    <row r="70" spans="1:5" ht="15">
      <c r="A70" s="29" t="s">
        <v>1769</v>
      </c>
      <c r="B70" s="29" t="s">
        <v>1770</v>
      </c>
      <c r="C70" s="56">
        <v>36859.01</v>
      </c>
      <c r="D70" s="243">
        <f t="shared" si="0"/>
        <v>4.5038140764355363E-05</v>
      </c>
      <c r="E70" s="244"/>
    </row>
    <row r="71" spans="1:5" ht="15">
      <c r="A71" s="29" t="s">
        <v>1771</v>
      </c>
      <c r="B71" s="29" t="s">
        <v>1772</v>
      </c>
      <c r="C71" s="56">
        <v>128667.91</v>
      </c>
      <c r="D71" s="243">
        <f t="shared" si="0"/>
        <v>0.00015721972571795624</v>
      </c>
      <c r="E71" s="244"/>
    </row>
    <row r="72" spans="1:5" ht="15">
      <c r="A72" s="29" t="s">
        <v>1773</v>
      </c>
      <c r="B72" s="29" t="s">
        <v>1774</v>
      </c>
      <c r="C72" s="56">
        <v>206796</v>
      </c>
      <c r="D72" s="243">
        <f t="shared" si="0"/>
        <v>0.00025268468571200447</v>
      </c>
      <c r="E72" s="244"/>
    </row>
    <row r="73" spans="1:5" ht="15">
      <c r="A73" s="29" t="s">
        <v>1775</v>
      </c>
      <c r="B73" s="29" t="s">
        <v>1776</v>
      </c>
      <c r="C73" s="56">
        <v>2231803.56</v>
      </c>
      <c r="D73" s="243">
        <f aca="true" t="shared" si="1" ref="D73:D125">C73/$C$126</f>
        <v>0.002727047820700269</v>
      </c>
      <c r="E73" s="244"/>
    </row>
    <row r="74" spans="1:5" ht="15">
      <c r="A74" s="29" t="s">
        <v>1777</v>
      </c>
      <c r="B74" s="29" t="s">
        <v>1778</v>
      </c>
      <c r="C74" s="56">
        <v>427662.13</v>
      </c>
      <c r="D74" s="243">
        <f t="shared" si="1"/>
        <v>0.0005225617077215053</v>
      </c>
      <c r="E74" s="244"/>
    </row>
    <row r="75" spans="1:5" ht="15">
      <c r="A75" s="29" t="s">
        <v>1779</v>
      </c>
      <c r="B75" s="29" t="s">
        <v>1780</v>
      </c>
      <c r="C75" s="56">
        <v>4511140.92</v>
      </c>
      <c r="D75" s="243">
        <f t="shared" si="1"/>
        <v>0.005512177341789796</v>
      </c>
      <c r="E75" s="244"/>
    </row>
    <row r="76" spans="1:5" ht="15">
      <c r="A76" s="29" t="s">
        <v>1781</v>
      </c>
      <c r="B76" s="29" t="s">
        <v>1782</v>
      </c>
      <c r="C76" s="56">
        <v>236076.73</v>
      </c>
      <c r="D76" s="243">
        <f t="shared" si="1"/>
        <v>0.0002884629022029814</v>
      </c>
      <c r="E76" s="244"/>
    </row>
    <row r="77" spans="1:5" ht="15">
      <c r="A77" s="29" t="s">
        <v>1783</v>
      </c>
      <c r="B77" s="29" t="s">
        <v>1784</v>
      </c>
      <c r="C77" s="56">
        <v>332783.42</v>
      </c>
      <c r="D77" s="243">
        <f t="shared" si="1"/>
        <v>0.00040662911223072974</v>
      </c>
      <c r="E77" s="244"/>
    </row>
    <row r="78" spans="1:5" ht="15">
      <c r="A78" s="29" t="s">
        <v>1785</v>
      </c>
      <c r="B78" s="29" t="s">
        <v>1786</v>
      </c>
      <c r="C78" s="56">
        <v>817828.46</v>
      </c>
      <c r="D78" s="243">
        <f t="shared" si="1"/>
        <v>0.0009993071789659018</v>
      </c>
      <c r="E78" s="244"/>
    </row>
    <row r="79" spans="1:5" ht="15">
      <c r="A79" s="29" t="s">
        <v>1787</v>
      </c>
      <c r="B79" s="29" t="s">
        <v>1788</v>
      </c>
      <c r="C79" s="56">
        <v>145205.73</v>
      </c>
      <c r="D79" s="243">
        <f t="shared" si="1"/>
        <v>0.00017742734022240366</v>
      </c>
      <c r="E79" s="244"/>
    </row>
    <row r="80" spans="1:5" ht="15">
      <c r="A80" s="29" t="s">
        <v>1789</v>
      </c>
      <c r="B80" s="29" t="s">
        <v>1790</v>
      </c>
      <c r="C80" s="56">
        <v>1931.2</v>
      </c>
      <c r="D80" s="243">
        <f t="shared" si="1"/>
        <v>2.3597393810664765E-06</v>
      </c>
      <c r="E80" s="244"/>
    </row>
    <row r="81" spans="1:5" ht="15">
      <c r="A81" s="29" t="s">
        <v>1791</v>
      </c>
      <c r="B81" s="29" t="s">
        <v>1792</v>
      </c>
      <c r="C81" s="56">
        <v>446581.59</v>
      </c>
      <c r="D81" s="243">
        <f t="shared" si="1"/>
        <v>0.0005456794556660538</v>
      </c>
      <c r="E81" s="244"/>
    </row>
    <row r="82" spans="1:5" ht="15">
      <c r="A82" s="29" t="s">
        <v>1793</v>
      </c>
      <c r="B82" s="29" t="s">
        <v>1794</v>
      </c>
      <c r="C82" s="56">
        <v>36575.78</v>
      </c>
      <c r="D82" s="243">
        <f t="shared" si="1"/>
        <v>4.469206113257229E-05</v>
      </c>
      <c r="E82" s="244"/>
    </row>
    <row r="83" spans="1:5" ht="15">
      <c r="A83" s="29" t="s">
        <v>1795</v>
      </c>
      <c r="B83" s="29" t="s">
        <v>1796</v>
      </c>
      <c r="C83" s="56">
        <v>122456.5</v>
      </c>
      <c r="D83" s="243">
        <f t="shared" si="1"/>
        <v>0.00014962998421580727</v>
      </c>
      <c r="E83" s="244"/>
    </row>
    <row r="84" spans="1:5" ht="15">
      <c r="A84" s="29" t="s">
        <v>1797</v>
      </c>
      <c r="B84" s="29" t="s">
        <v>1798</v>
      </c>
      <c r="C84" s="56">
        <v>723608.12</v>
      </c>
      <c r="D84" s="243">
        <f t="shared" si="1"/>
        <v>0.0008841790478580554</v>
      </c>
      <c r="E84" s="244"/>
    </row>
    <row r="85" spans="1:5" ht="15">
      <c r="A85" s="29" t="s">
        <v>1799</v>
      </c>
      <c r="B85" s="29" t="s">
        <v>1800</v>
      </c>
      <c r="C85" s="56">
        <v>156610.5</v>
      </c>
      <c r="D85" s="243">
        <f t="shared" si="1"/>
        <v>0.0001913628647154678</v>
      </c>
      <c r="E85" s="244"/>
    </row>
    <row r="86" spans="1:5" ht="15">
      <c r="A86" s="29" t="s">
        <v>1801</v>
      </c>
      <c r="B86" s="29" t="s">
        <v>1802</v>
      </c>
      <c r="C86" s="56">
        <v>38201089.46</v>
      </c>
      <c r="D86" s="243">
        <f t="shared" si="1"/>
        <v>0.0466780318964403</v>
      </c>
      <c r="E86" s="244"/>
    </row>
    <row r="87" spans="1:5" ht="15">
      <c r="A87" s="29" t="s">
        <v>1803</v>
      </c>
      <c r="B87" s="29" t="s">
        <v>1804</v>
      </c>
      <c r="C87" s="56">
        <v>4017458.17</v>
      </c>
      <c r="D87" s="243">
        <f t="shared" si="1"/>
        <v>0.004908944829917284</v>
      </c>
      <c r="E87" s="244"/>
    </row>
    <row r="88" spans="1:5" ht="15">
      <c r="A88" s="29" t="s">
        <v>1805</v>
      </c>
      <c r="B88" s="29" t="s">
        <v>1806</v>
      </c>
      <c r="C88" s="56">
        <v>580564.42</v>
      </c>
      <c r="D88" s="243">
        <f t="shared" si="1"/>
        <v>0.0007093934989229588</v>
      </c>
      <c r="E88" s="244"/>
    </row>
    <row r="89" spans="1:5" ht="15">
      <c r="A89" s="29" t="s">
        <v>1807</v>
      </c>
      <c r="B89" s="29" t="s">
        <v>1808</v>
      </c>
      <c r="C89" s="56">
        <v>340460</v>
      </c>
      <c r="D89" s="243">
        <f t="shared" si="1"/>
        <v>0.0004160091495846585</v>
      </c>
      <c r="E89" s="244"/>
    </row>
    <row r="90" spans="1:5" ht="15">
      <c r="A90" s="29" t="s">
        <v>1809</v>
      </c>
      <c r="B90" s="29" t="s">
        <v>1810</v>
      </c>
      <c r="C90" s="56">
        <v>116265.15</v>
      </c>
      <c r="D90" s="243">
        <f t="shared" si="1"/>
        <v>0.000142064754091032</v>
      </c>
      <c r="E90" s="244"/>
    </row>
    <row r="91" spans="1:5" ht="15">
      <c r="A91" s="29" t="s">
        <v>1811</v>
      </c>
      <c r="B91" s="29" t="s">
        <v>1812</v>
      </c>
      <c r="C91" s="56">
        <v>37004</v>
      </c>
      <c r="D91" s="243">
        <f t="shared" si="1"/>
        <v>4.521530450340922E-05</v>
      </c>
      <c r="E91" s="244"/>
    </row>
    <row r="92" spans="1:5" ht="15">
      <c r="A92" s="29" t="s">
        <v>1813</v>
      </c>
      <c r="B92" s="29" t="s">
        <v>1814</v>
      </c>
      <c r="C92" s="56">
        <v>21180</v>
      </c>
      <c r="D92" s="243">
        <f t="shared" si="1"/>
        <v>2.5879908912069165E-05</v>
      </c>
      <c r="E92" s="244"/>
    </row>
    <row r="93" spans="1:5" ht="15">
      <c r="A93" s="29" t="s">
        <v>1815</v>
      </c>
      <c r="B93" s="29" t="s">
        <v>1816</v>
      </c>
      <c r="C93" s="56">
        <v>106100.77</v>
      </c>
      <c r="D93" s="243">
        <f t="shared" si="1"/>
        <v>0.00012964486605762044</v>
      </c>
      <c r="E93" s="244"/>
    </row>
    <row r="94" spans="1:5" ht="15">
      <c r="A94" s="29" t="s">
        <v>1817</v>
      </c>
      <c r="B94" s="29" t="s">
        <v>1818</v>
      </c>
      <c r="C94" s="56">
        <v>72904.62</v>
      </c>
      <c r="D94" s="243">
        <f t="shared" si="1"/>
        <v>8.908238549900925E-05</v>
      </c>
      <c r="E94" s="244"/>
    </row>
    <row r="95" spans="1:5" ht="15">
      <c r="A95" s="29" t="s">
        <v>1819</v>
      </c>
      <c r="B95" s="29" t="s">
        <v>1820</v>
      </c>
      <c r="C95" s="56">
        <v>1761</v>
      </c>
      <c r="D95" s="243">
        <f t="shared" si="1"/>
        <v>2.1517714633689233E-06</v>
      </c>
      <c r="E95" s="244"/>
    </row>
    <row r="96" spans="1:5" ht="15">
      <c r="A96" s="29" t="s">
        <v>1821</v>
      </c>
      <c r="B96" s="29" t="s">
        <v>1822</v>
      </c>
      <c r="C96" s="56">
        <v>353284.66</v>
      </c>
      <c r="D96" s="243">
        <f t="shared" si="1"/>
        <v>0.00043167964215445344</v>
      </c>
      <c r="E96" s="244"/>
    </row>
    <row r="97" spans="1:5" ht="15">
      <c r="A97" s="29" t="s">
        <v>1823</v>
      </c>
      <c r="B97" s="29" t="s">
        <v>1824</v>
      </c>
      <c r="C97" s="56">
        <v>52551.35</v>
      </c>
      <c r="D97" s="243">
        <f t="shared" si="1"/>
        <v>6.421266058575382E-05</v>
      </c>
      <c r="E97" s="244"/>
    </row>
    <row r="98" spans="1:5" ht="15">
      <c r="A98" s="29" t="s">
        <v>1825</v>
      </c>
      <c r="B98" s="29" t="s">
        <v>1826</v>
      </c>
      <c r="C98" s="56">
        <v>654700.25</v>
      </c>
      <c r="D98" s="243">
        <f t="shared" si="1"/>
        <v>0.000799980303810619</v>
      </c>
      <c r="E98" s="244"/>
    </row>
    <row r="99" spans="1:5" ht="15">
      <c r="A99" s="29" t="s">
        <v>1827</v>
      </c>
      <c r="B99" s="29" t="s">
        <v>1828</v>
      </c>
      <c r="C99" s="56">
        <v>5022.7</v>
      </c>
      <c r="D99" s="243">
        <f t="shared" si="1"/>
        <v>6.137252997764391E-06</v>
      </c>
      <c r="E99" s="244"/>
    </row>
    <row r="100" spans="1:5" ht="15">
      <c r="A100" s="29" t="s">
        <v>1829</v>
      </c>
      <c r="B100" s="29" t="s">
        <v>1830</v>
      </c>
      <c r="C100" s="56">
        <v>570578.47</v>
      </c>
      <c r="D100" s="243">
        <f t="shared" si="1"/>
        <v>0.000697191635070245</v>
      </c>
      <c r="E100" s="244"/>
    </row>
    <row r="101" spans="1:5" ht="15">
      <c r="A101" s="29" t="s">
        <v>1831</v>
      </c>
      <c r="B101" s="29" t="s">
        <v>1832</v>
      </c>
      <c r="C101" s="56">
        <v>217409.54</v>
      </c>
      <c r="D101" s="243">
        <f t="shared" si="1"/>
        <v>0.00026565340376840686</v>
      </c>
      <c r="E101" s="244"/>
    </row>
    <row r="102" spans="1:5" ht="15">
      <c r="A102" s="29" t="s">
        <v>1833</v>
      </c>
      <c r="B102" s="29" t="s">
        <v>1834</v>
      </c>
      <c r="C102" s="56">
        <v>1010.5</v>
      </c>
      <c r="D102" s="243">
        <f t="shared" si="1"/>
        <v>1.2347331423817702E-06</v>
      </c>
      <c r="E102" s="244"/>
    </row>
    <row r="103" spans="1:5" ht="15">
      <c r="A103" s="29" t="s">
        <v>1835</v>
      </c>
      <c r="B103" s="29" t="s">
        <v>1836</v>
      </c>
      <c r="C103" s="56">
        <v>7203.6</v>
      </c>
      <c r="D103" s="243">
        <f t="shared" si="1"/>
        <v>8.80210159768562E-06</v>
      </c>
      <c r="E103" s="244"/>
    </row>
    <row r="104" spans="1:5" ht="15">
      <c r="A104" s="29" t="s">
        <v>1837</v>
      </c>
      <c r="B104" s="29" t="s">
        <v>1838</v>
      </c>
      <c r="C104" s="56">
        <v>4884690.43</v>
      </c>
      <c r="D104" s="243">
        <f t="shared" si="1"/>
        <v>0.005968618668180168</v>
      </c>
      <c r="E104" s="244"/>
    </row>
    <row r="105" spans="1:5" ht="15">
      <c r="A105" s="29" t="s">
        <v>1839</v>
      </c>
      <c r="B105" s="29" t="s">
        <v>1840</v>
      </c>
      <c r="C105" s="56">
        <v>940564.28</v>
      </c>
      <c r="D105" s="243">
        <f t="shared" si="1"/>
        <v>0.0011492784651721396</v>
      </c>
      <c r="E105" s="244"/>
    </row>
    <row r="106" spans="1:5" ht="15">
      <c r="A106" s="29" t="s">
        <v>1841</v>
      </c>
      <c r="B106" s="29" t="s">
        <v>1842</v>
      </c>
      <c r="C106" s="56">
        <v>2903156.67</v>
      </c>
      <c r="D106" s="243">
        <f t="shared" si="1"/>
        <v>0.0035473763067547705</v>
      </c>
      <c r="E106" s="244"/>
    </row>
    <row r="107" spans="1:5" ht="20.4">
      <c r="A107" s="29" t="s">
        <v>1843</v>
      </c>
      <c r="B107" s="29" t="s">
        <v>1844</v>
      </c>
      <c r="C107" s="56">
        <v>186841521.28</v>
      </c>
      <c r="D107" s="243">
        <f t="shared" si="1"/>
        <v>0.2283022451236465</v>
      </c>
      <c r="E107" s="244" t="s">
        <v>1845</v>
      </c>
    </row>
    <row r="108" spans="1:5" ht="15">
      <c r="A108" s="29" t="s">
        <v>1846</v>
      </c>
      <c r="B108" s="29" t="s">
        <v>1847</v>
      </c>
      <c r="C108" s="56">
        <v>5865587.24</v>
      </c>
      <c r="D108" s="243">
        <f t="shared" si="1"/>
        <v>0.007167179579178243</v>
      </c>
      <c r="E108" s="244"/>
    </row>
    <row r="109" spans="1:5" ht="15">
      <c r="A109" s="29" t="s">
        <v>1848</v>
      </c>
      <c r="B109" s="29" t="s">
        <v>1849</v>
      </c>
      <c r="C109" s="56">
        <v>6810000</v>
      </c>
      <c r="D109" s="243">
        <f t="shared" si="1"/>
        <v>0.008321160514220539</v>
      </c>
      <c r="E109" s="244"/>
    </row>
    <row r="110" spans="1:5" ht="15">
      <c r="A110" s="29" t="s">
        <v>1850</v>
      </c>
      <c r="B110" s="29" t="s">
        <v>1851</v>
      </c>
      <c r="C110" s="56">
        <v>3027744.62</v>
      </c>
      <c r="D110" s="243">
        <f t="shared" si="1"/>
        <v>0.0036996107164592763</v>
      </c>
      <c r="E110" s="244"/>
    </row>
    <row r="111" spans="1:5" ht="15">
      <c r="A111" s="29" t="s">
        <v>1852</v>
      </c>
      <c r="B111" s="29" t="s">
        <v>1853</v>
      </c>
      <c r="C111" s="56">
        <v>1302000</v>
      </c>
      <c r="D111" s="243">
        <f t="shared" si="1"/>
        <v>0.001590917913291504</v>
      </c>
      <c r="E111" s="244"/>
    </row>
    <row r="112" spans="1:5" ht="15">
      <c r="A112" s="29" t="s">
        <v>1854</v>
      </c>
      <c r="B112" s="29" t="s">
        <v>1855</v>
      </c>
      <c r="C112" s="56">
        <v>1455243.84</v>
      </c>
      <c r="D112" s="243">
        <f t="shared" si="1"/>
        <v>0.0017781670455169856</v>
      </c>
      <c r="E112" s="244"/>
    </row>
    <row r="113" spans="1:5" ht="15">
      <c r="A113" s="29" t="s">
        <v>1856</v>
      </c>
      <c r="B113" s="29" t="s">
        <v>1857</v>
      </c>
      <c r="C113" s="56">
        <v>489780</v>
      </c>
      <c r="D113" s="243">
        <f t="shared" si="1"/>
        <v>0.0005984637293179054</v>
      </c>
      <c r="E113" s="244"/>
    </row>
    <row r="114" spans="1:5" ht="15">
      <c r="A114" s="29" t="s">
        <v>1858</v>
      </c>
      <c r="B114" s="29" t="s">
        <v>1859</v>
      </c>
      <c r="C114" s="56">
        <v>192662.95</v>
      </c>
      <c r="D114" s="243">
        <f t="shared" si="1"/>
        <v>0.00023541546726773072</v>
      </c>
      <c r="E114" s="244"/>
    </row>
    <row r="115" spans="1:5" ht="15">
      <c r="A115" s="29" t="s">
        <v>1860</v>
      </c>
      <c r="B115" s="29" t="s">
        <v>1861</v>
      </c>
      <c r="C115" s="56">
        <v>23369882.76</v>
      </c>
      <c r="D115" s="243">
        <f t="shared" si="1"/>
        <v>0.028555733574812822</v>
      </c>
      <c r="E115" s="244"/>
    </row>
    <row r="116" spans="1:5" ht="15">
      <c r="A116" s="29" t="s">
        <v>1862</v>
      </c>
      <c r="B116" s="29" t="s">
        <v>1863</v>
      </c>
      <c r="C116" s="56">
        <v>3408016.47</v>
      </c>
      <c r="D116" s="243">
        <f t="shared" si="1"/>
        <v>0.004164266091332932</v>
      </c>
      <c r="E116" s="244"/>
    </row>
    <row r="117" spans="1:5" ht="15">
      <c r="A117" s="29" t="s">
        <v>1864</v>
      </c>
      <c r="B117" s="29" t="s">
        <v>1865</v>
      </c>
      <c r="C117" s="56">
        <v>33014.01</v>
      </c>
      <c r="D117" s="243">
        <f t="shared" si="1"/>
        <v>4.0339923117192666E-05</v>
      </c>
      <c r="E117" s="244"/>
    </row>
    <row r="118" spans="1:5" ht="15">
      <c r="A118" s="29" t="s">
        <v>1866</v>
      </c>
      <c r="B118" s="29" t="s">
        <v>1867</v>
      </c>
      <c r="C118" s="56">
        <v>48384.19</v>
      </c>
      <c r="D118" s="243">
        <f t="shared" si="1"/>
        <v>5.912079461682001E-05</v>
      </c>
      <c r="E118" s="244"/>
    </row>
    <row r="119" spans="1:5" ht="15">
      <c r="A119" s="29" t="s">
        <v>1868</v>
      </c>
      <c r="B119" s="29" t="s">
        <v>1869</v>
      </c>
      <c r="C119" s="56">
        <v>14968456.51</v>
      </c>
      <c r="D119" s="243">
        <f t="shared" si="1"/>
        <v>0.018290004298067455</v>
      </c>
      <c r="E119" s="244"/>
    </row>
    <row r="120" spans="1:5" ht="15">
      <c r="A120" s="29" t="s">
        <v>1870</v>
      </c>
      <c r="B120" s="29" t="s">
        <v>666</v>
      </c>
      <c r="C120" s="56">
        <v>1830657.75</v>
      </c>
      <c r="D120" s="243">
        <f t="shared" si="1"/>
        <v>0.002236886488157388</v>
      </c>
      <c r="E120" s="244"/>
    </row>
    <row r="121" spans="1:5" ht="15">
      <c r="A121" s="29" t="s">
        <v>1871</v>
      </c>
      <c r="B121" s="29" t="s">
        <v>1872</v>
      </c>
      <c r="C121" s="56">
        <v>2325612.83</v>
      </c>
      <c r="D121" s="243">
        <f t="shared" si="1"/>
        <v>0.0028416736640764586</v>
      </c>
      <c r="E121" s="244"/>
    </row>
    <row r="122" spans="1:5" ht="15">
      <c r="A122" s="29" t="s">
        <v>1873</v>
      </c>
      <c r="B122" s="29" t="s">
        <v>1874</v>
      </c>
      <c r="C122" s="56">
        <v>31009.13</v>
      </c>
      <c r="D122" s="243">
        <f t="shared" si="1"/>
        <v>3.789015391135559E-05</v>
      </c>
      <c r="E122" s="244"/>
    </row>
    <row r="123" spans="1:5" ht="15">
      <c r="A123" s="29" t="s">
        <v>1875</v>
      </c>
      <c r="B123" s="29" t="s">
        <v>1876</v>
      </c>
      <c r="C123" s="56">
        <v>2165468.44</v>
      </c>
      <c r="D123" s="243">
        <f t="shared" si="1"/>
        <v>0.00264599272800569</v>
      </c>
      <c r="E123" s="244"/>
    </row>
    <row r="124" spans="1:5" ht="15">
      <c r="A124" s="29" t="s">
        <v>1877</v>
      </c>
      <c r="B124" s="29" t="s">
        <v>1878</v>
      </c>
      <c r="C124" s="56">
        <v>464225.79</v>
      </c>
      <c r="D124" s="243">
        <f t="shared" si="1"/>
        <v>0.0005672389593877879</v>
      </c>
      <c r="E124" s="244"/>
    </row>
    <row r="125" spans="1:5" ht="15">
      <c r="A125" s="29" t="s">
        <v>1879</v>
      </c>
      <c r="B125" s="29" t="s">
        <v>1880</v>
      </c>
      <c r="C125" s="56">
        <v>0.06</v>
      </c>
      <c r="D125" s="243">
        <f t="shared" si="1"/>
        <v>7.331418955260386E-11</v>
      </c>
      <c r="E125" s="244"/>
    </row>
    <row r="126" spans="1:5" ht="15">
      <c r="A126" s="58"/>
      <c r="B126" s="58" t="s">
        <v>1881</v>
      </c>
      <c r="C126" s="59">
        <f>SUM(C8:C125)</f>
        <v>818395461.59</v>
      </c>
      <c r="D126" s="245">
        <f>SUM(D8:D125)</f>
        <v>1</v>
      </c>
      <c r="E126" s="140"/>
    </row>
    <row r="127" spans="1:5" ht="15">
      <c r="A127" s="246"/>
      <c r="B127" s="246"/>
      <c r="C127" s="247"/>
      <c r="D127" s="248"/>
      <c r="E127" s="249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3"/>
  <sheetViews>
    <sheetView view="pageBreakPreview" zoomScale="90" zoomScaleSheetLayoutView="90" workbookViewId="0" topLeftCell="A1">
      <selection activeCell="J49" sqref="J49"/>
    </sheetView>
  </sheetViews>
  <sheetFormatPr defaultColWidth="11.421875" defaultRowHeight="15"/>
  <cols>
    <col min="1" max="1" width="20.7109375" style="17" customWidth="1"/>
    <col min="2" max="2" width="50.7109375" style="17" customWidth="1"/>
    <col min="3" max="3" width="17.7109375" style="46" customWidth="1"/>
    <col min="4" max="4" width="32.28125" style="27" bestFit="1" customWidth="1"/>
    <col min="5" max="5" width="17.00390625" style="27" bestFit="1" customWidth="1"/>
    <col min="6" max="6" width="14.7109375" style="17" customWidth="1"/>
    <col min="7" max="16384" width="11.421875" style="17" customWidth="1"/>
  </cols>
  <sheetData>
    <row r="1" spans="1:6" s="6" customFormat="1" ht="15">
      <c r="A1" s="1" t="s">
        <v>0</v>
      </c>
      <c r="B1" s="1"/>
      <c r="C1" s="2"/>
      <c r="D1" s="3"/>
      <c r="E1" s="4"/>
      <c r="F1" s="5"/>
    </row>
    <row r="2" spans="1:5" s="6" customFormat="1" ht="15">
      <c r="A2" s="1" t="s">
        <v>1</v>
      </c>
      <c r="B2" s="1"/>
      <c r="C2" s="2"/>
      <c r="D2" s="3"/>
      <c r="E2" s="4"/>
    </row>
    <row r="3" spans="3:5" s="6" customFormat="1" ht="15">
      <c r="C3" s="7"/>
      <c r="D3" s="3"/>
      <c r="E3" s="4"/>
    </row>
    <row r="4" spans="3:5" s="6" customFormat="1" ht="15">
      <c r="C4" s="7"/>
      <c r="D4" s="3"/>
      <c r="E4" s="4"/>
    </row>
    <row r="5" spans="1:5" s="6" customFormat="1" ht="11.25" customHeight="1">
      <c r="A5" s="8" t="s">
        <v>2</v>
      </c>
      <c r="B5" s="9"/>
      <c r="C5" s="7"/>
      <c r="D5" s="2"/>
      <c r="E5" s="10" t="s">
        <v>3</v>
      </c>
    </row>
    <row r="6" spans="1:6" s="6" customFormat="1" ht="15">
      <c r="A6" s="11"/>
      <c r="B6" s="11"/>
      <c r="C6" s="12"/>
      <c r="D6" s="1"/>
      <c r="E6" s="2"/>
      <c r="F6" s="1"/>
    </row>
    <row r="7" spans="1:5" ht="15" customHeight="1">
      <c r="A7" s="13" t="s">
        <v>4</v>
      </c>
      <c r="B7" s="14" t="s">
        <v>5</v>
      </c>
      <c r="C7" s="15" t="s">
        <v>6</v>
      </c>
      <c r="D7" s="16" t="s">
        <v>7</v>
      </c>
      <c r="E7" s="15" t="s">
        <v>8</v>
      </c>
    </row>
    <row r="8" spans="1:5" ht="11.25" customHeight="1">
      <c r="A8" s="18" t="s">
        <v>9</v>
      </c>
      <c r="B8" s="18" t="s">
        <v>10</v>
      </c>
      <c r="C8" s="19">
        <v>90347350.1</v>
      </c>
      <c r="D8" s="20" t="s">
        <v>11</v>
      </c>
      <c r="E8" s="19" t="s">
        <v>12</v>
      </c>
    </row>
    <row r="9" spans="1:5" ht="11.25" customHeight="1">
      <c r="A9" s="18" t="s">
        <v>13</v>
      </c>
      <c r="B9" s="18" t="s">
        <v>14</v>
      </c>
      <c r="C9" s="19">
        <v>92900000</v>
      </c>
      <c r="D9" s="20" t="s">
        <v>11</v>
      </c>
      <c r="E9" s="19" t="s">
        <v>12</v>
      </c>
    </row>
    <row r="10" spans="1:5" ht="11.25" customHeight="1">
      <c r="A10" s="18" t="s">
        <v>15</v>
      </c>
      <c r="B10" s="18" t="s">
        <v>16</v>
      </c>
      <c r="C10" s="19">
        <v>190000000</v>
      </c>
      <c r="D10" s="20" t="s">
        <v>11</v>
      </c>
      <c r="E10" s="19" t="s">
        <v>12</v>
      </c>
    </row>
    <row r="11" spans="1:5" ht="11.25" customHeight="1">
      <c r="A11" s="18" t="s">
        <v>17</v>
      </c>
      <c r="B11" s="18" t="s">
        <v>18</v>
      </c>
      <c r="C11" s="19">
        <v>747000000</v>
      </c>
      <c r="D11" s="20" t="s">
        <v>11</v>
      </c>
      <c r="E11" s="19" t="s">
        <v>12</v>
      </c>
    </row>
    <row r="12" spans="1:5" ht="15">
      <c r="A12" s="21"/>
      <c r="B12" s="21" t="s">
        <v>19</v>
      </c>
      <c r="C12" s="22">
        <f>SUM(C8:C11)</f>
        <v>1120247350.1</v>
      </c>
      <c r="D12" s="23"/>
      <c r="E12" s="22"/>
    </row>
    <row r="13" spans="1:5" ht="15">
      <c r="A13" s="24"/>
      <c r="B13" s="24"/>
      <c r="C13" s="25"/>
      <c r="D13" s="24"/>
      <c r="E13" s="25"/>
    </row>
    <row r="14" spans="1:5" ht="15">
      <c r="A14" s="24"/>
      <c r="B14" s="24"/>
      <c r="C14" s="25"/>
      <c r="D14" s="24"/>
      <c r="E14" s="25"/>
    </row>
    <row r="15" spans="1:4" ht="11.25" customHeight="1">
      <c r="A15" s="8" t="s">
        <v>20</v>
      </c>
      <c r="B15" s="9"/>
      <c r="C15" s="26"/>
      <c r="D15" s="10" t="s">
        <v>3</v>
      </c>
    </row>
    <row r="16" spans="1:6" ht="15">
      <c r="A16" s="6"/>
      <c r="B16" s="6"/>
      <c r="C16" s="7"/>
      <c r="D16" s="3"/>
      <c r="E16" s="4"/>
      <c r="F16" s="6"/>
    </row>
    <row r="17" spans="1:5" ht="15" customHeight="1">
      <c r="A17" s="13" t="s">
        <v>4</v>
      </c>
      <c r="B17" s="14" t="s">
        <v>5</v>
      </c>
      <c r="C17" s="15" t="s">
        <v>6</v>
      </c>
      <c r="D17" s="16" t="s">
        <v>7</v>
      </c>
      <c r="E17" s="28"/>
    </row>
    <row r="18" spans="1:5" ht="11.25" customHeight="1">
      <c r="A18" s="29"/>
      <c r="B18" s="30" t="s">
        <v>12</v>
      </c>
      <c r="C18" s="31"/>
      <c r="D18" s="19"/>
      <c r="E18" s="32"/>
    </row>
    <row r="19" spans="1:5" ht="15">
      <c r="A19" s="33"/>
      <c r="B19" s="33" t="s">
        <v>21</v>
      </c>
      <c r="C19" s="34">
        <f>SUM(C18:C18)</f>
        <v>0</v>
      </c>
      <c r="D19" s="35"/>
      <c r="E19" s="36"/>
    </row>
    <row r="20" spans="1:6" ht="15">
      <c r="A20" s="37"/>
      <c r="B20" s="37"/>
      <c r="C20" s="38"/>
      <c r="D20" s="37"/>
      <c r="E20" s="38"/>
      <c r="F20" s="6"/>
    </row>
    <row r="21" spans="1:6" ht="15">
      <c r="A21" s="37"/>
      <c r="B21" s="37"/>
      <c r="C21" s="38"/>
      <c r="D21" s="37"/>
      <c r="E21" s="38"/>
      <c r="F21" s="6"/>
    </row>
    <row r="22" spans="1:5" ht="11.25" customHeight="1">
      <c r="A22" s="8" t="s">
        <v>22</v>
      </c>
      <c r="B22" s="9"/>
      <c r="C22" s="26"/>
      <c r="D22" s="6"/>
      <c r="E22" s="10" t="s">
        <v>3</v>
      </c>
    </row>
    <row r="23" spans="1:6" ht="15">
      <c r="A23" s="6"/>
      <c r="B23" s="6"/>
      <c r="C23" s="7"/>
      <c r="D23" s="6"/>
      <c r="E23" s="7"/>
      <c r="F23" s="6"/>
    </row>
    <row r="24" spans="1:6" ht="15" customHeight="1">
      <c r="A24" s="13" t="s">
        <v>4</v>
      </c>
      <c r="B24" s="14" t="s">
        <v>5</v>
      </c>
      <c r="C24" s="15" t="s">
        <v>6</v>
      </c>
      <c r="D24" s="16" t="s">
        <v>7</v>
      </c>
      <c r="E24" s="15" t="s">
        <v>8</v>
      </c>
      <c r="F24" s="39"/>
    </row>
    <row r="25" spans="1:6" ht="15">
      <c r="A25" s="29"/>
      <c r="B25" s="30" t="s">
        <v>12</v>
      </c>
      <c r="C25" s="31"/>
      <c r="D25" s="31"/>
      <c r="E25" s="19"/>
      <c r="F25" s="32"/>
    </row>
    <row r="26" spans="1:6" ht="15">
      <c r="A26" s="33"/>
      <c r="B26" s="33" t="s">
        <v>23</v>
      </c>
      <c r="C26" s="34">
        <f>SUM(C25:C25)</f>
        <v>0</v>
      </c>
      <c r="D26" s="40"/>
      <c r="E26" s="22"/>
      <c r="F26" s="36"/>
    </row>
    <row r="27" spans="1:6" ht="15">
      <c r="A27" s="37"/>
      <c r="B27" s="37"/>
      <c r="C27" s="38"/>
      <c r="D27" s="37"/>
      <c r="E27" s="38"/>
      <c r="F27" s="6"/>
    </row>
    <row r="28" spans="1:6" ht="15">
      <c r="A28" s="37"/>
      <c r="B28" s="37"/>
      <c r="C28" s="38"/>
      <c r="D28" s="37"/>
      <c r="E28" s="38"/>
      <c r="F28" s="6"/>
    </row>
    <row r="29" spans="1:5" ht="11.25" customHeight="1">
      <c r="A29" s="8" t="s">
        <v>24</v>
      </c>
      <c r="B29" s="9"/>
      <c r="C29" s="26"/>
      <c r="D29" s="6"/>
      <c r="E29" s="10" t="s">
        <v>3</v>
      </c>
    </row>
    <row r="30" spans="1:6" ht="15">
      <c r="A30" s="6"/>
      <c r="B30" s="6"/>
      <c r="C30" s="7"/>
      <c r="D30" s="6"/>
      <c r="E30" s="7"/>
      <c r="F30" s="6"/>
    </row>
    <row r="31" spans="1:6" ht="15" customHeight="1">
      <c r="A31" s="13" t="s">
        <v>4</v>
      </c>
      <c r="B31" s="14" t="s">
        <v>5</v>
      </c>
      <c r="C31" s="15" t="s">
        <v>6</v>
      </c>
      <c r="D31" s="16" t="s">
        <v>7</v>
      </c>
      <c r="E31" s="15" t="s">
        <v>8</v>
      </c>
      <c r="F31" s="39"/>
    </row>
    <row r="32" spans="1:6" ht="15">
      <c r="A32" s="41" t="s">
        <v>25</v>
      </c>
      <c r="B32" s="18" t="s">
        <v>26</v>
      </c>
      <c r="C32" s="19">
        <v>23370.86</v>
      </c>
      <c r="D32" s="19" t="s">
        <v>27</v>
      </c>
      <c r="E32" s="19" t="s">
        <v>12</v>
      </c>
      <c r="F32" s="32"/>
    </row>
    <row r="33" spans="1:6" ht="15">
      <c r="A33" s="42"/>
      <c r="B33" s="42" t="s">
        <v>28</v>
      </c>
      <c r="C33" s="43">
        <f>SUM(C32:C32)</f>
        <v>23370.86</v>
      </c>
      <c r="D33" s="44"/>
      <c r="E33" s="45"/>
      <c r="F33" s="36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24 E31"/>
    <dataValidation allowBlank="1" showInputMessage="1" showErrorMessage="1" prompt="Especificar el tipo de instrumento de inversión: Bondes, Petrobonos, Cetes, Mesa de dinero, etc." sqref="D7 D17 D24 D31"/>
    <dataValidation allowBlank="1" showInputMessage="1" showErrorMessage="1" prompt="Corresponde al nombre o descripción de la cuenta de acuerdo al Plan de Cuentas emitido por el CONAC." sqref="B7 B17 B24 B31"/>
    <dataValidation allowBlank="1" showInputMessage="1" showErrorMessage="1" prompt="Corresponde al número de la cuenta de acuerdo al Plan de Cuentas emitido por el CONAC (DOF 23/12/2015)." sqref="A7 A17 A24 A31"/>
    <dataValidation allowBlank="1" showInputMessage="1" showErrorMessage="1" prompt="Saldo final de la Información Financiera Trimestral que se presenta (trimestral: 1er, 2do, 3ro. o 4to.)." sqref="C7 C17 C24 C31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6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"/>
  <sheetViews>
    <sheetView view="pageBreakPreview" zoomScaleSheetLayoutView="100" workbookViewId="0" topLeftCell="A1">
      <selection activeCell="B44" sqref="B4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7" width="17.7109375" style="6" customWidth="1"/>
    <col min="8" max="16384" width="11.421875" style="6" customWidth="1"/>
  </cols>
  <sheetData>
    <row r="1" spans="1:7" s="76" customFormat="1" ht="11.25" customHeight="1">
      <c r="A1" s="129" t="s">
        <v>0</v>
      </c>
      <c r="B1" s="129"/>
      <c r="C1" s="77"/>
      <c r="D1" s="77"/>
      <c r="E1" s="77"/>
      <c r="F1" s="252"/>
      <c r="G1" s="5"/>
    </row>
    <row r="2" spans="1:5" s="76" customFormat="1" ht="11.25" customHeight="1">
      <c r="A2" s="129" t="s">
        <v>1223</v>
      </c>
      <c r="B2" s="129"/>
      <c r="C2" s="77"/>
      <c r="D2" s="77"/>
      <c r="E2" s="77"/>
    </row>
    <row r="3" spans="3:5" s="76" customFormat="1" ht="15">
      <c r="C3" s="77"/>
      <c r="D3" s="77"/>
      <c r="E3" s="77"/>
    </row>
    <row r="4" spans="3:5" s="76" customFormat="1" ht="15">
      <c r="C4" s="77"/>
      <c r="D4" s="77"/>
      <c r="E4" s="77"/>
    </row>
    <row r="5" spans="1:7" s="76" customFormat="1" ht="11.25" customHeight="1">
      <c r="A5" s="8" t="s">
        <v>1882</v>
      </c>
      <c r="B5" s="8"/>
      <c r="C5" s="77"/>
      <c r="D5" s="77"/>
      <c r="E5" s="77"/>
      <c r="G5" s="10" t="s">
        <v>1883</v>
      </c>
    </row>
    <row r="6" spans="1:5" s="156" customFormat="1" ht="15">
      <c r="A6" s="86"/>
      <c r="B6" s="86"/>
      <c r="C6" s="141"/>
      <c r="D6" s="155"/>
      <c r="E6" s="155"/>
    </row>
    <row r="7" spans="1:7" ht="15" customHeight="1">
      <c r="A7" s="13" t="s">
        <v>4</v>
      </c>
      <c r="B7" s="14" t="s">
        <v>5</v>
      </c>
      <c r="C7" s="107" t="s">
        <v>597</v>
      </c>
      <c r="D7" s="107" t="s">
        <v>598</v>
      </c>
      <c r="E7" s="253" t="s">
        <v>1884</v>
      </c>
      <c r="F7" s="136" t="s">
        <v>7</v>
      </c>
      <c r="G7" s="136" t="s">
        <v>1147</v>
      </c>
    </row>
    <row r="8" spans="1:7" ht="15">
      <c r="A8" s="29" t="s">
        <v>1885</v>
      </c>
      <c r="B8" s="29" t="s">
        <v>1886</v>
      </c>
      <c r="C8" s="56">
        <v>11431325361.55</v>
      </c>
      <c r="D8" s="56">
        <v>11431119559.59</v>
      </c>
      <c r="E8" s="56">
        <f>D8-C8</f>
        <v>-205801.95999908447</v>
      </c>
      <c r="F8" s="139"/>
      <c r="G8" s="137"/>
    </row>
    <row r="9" spans="1:7" ht="15">
      <c r="A9" s="90"/>
      <c r="B9" s="58" t="s">
        <v>1887</v>
      </c>
      <c r="C9" s="35">
        <f>SUM(C8:C8)</f>
        <v>11431325361.55</v>
      </c>
      <c r="D9" s="35">
        <f>SUM(D8:D8)</f>
        <v>11431119559.59</v>
      </c>
      <c r="E9" s="44">
        <f>SUM(E8:E8)</f>
        <v>-205801.95999908447</v>
      </c>
      <c r="F9" s="254"/>
      <c r="G9" s="254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5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0"/>
  <sheetViews>
    <sheetView view="pageBreakPreview" zoomScaleSheetLayoutView="100" workbookViewId="0" topLeftCell="A1">
      <selection activeCell="B44" sqref="B4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1" spans="1:6" s="76" customFormat="1" ht="15">
      <c r="A1" s="129" t="s">
        <v>0</v>
      </c>
      <c r="B1" s="129"/>
      <c r="C1" s="77"/>
      <c r="D1" s="77"/>
      <c r="E1" s="77"/>
      <c r="F1" s="5"/>
    </row>
    <row r="2" spans="1:5" s="76" customFormat="1" ht="15">
      <c r="A2" s="129" t="s">
        <v>1223</v>
      </c>
      <c r="B2" s="129"/>
      <c r="C2" s="77"/>
      <c r="D2" s="77"/>
      <c r="E2" s="77"/>
    </row>
    <row r="3" spans="3:5" s="76" customFormat="1" ht="15">
      <c r="C3" s="77"/>
      <c r="D3" s="77"/>
      <c r="E3" s="77"/>
    </row>
    <row r="4" spans="3:5" s="76" customFormat="1" ht="15">
      <c r="C4" s="77"/>
      <c r="D4" s="77"/>
      <c r="E4" s="77"/>
    </row>
    <row r="5" spans="1:6" s="76" customFormat="1" ht="11.25" customHeight="1">
      <c r="A5" s="8" t="s">
        <v>1888</v>
      </c>
      <c r="B5" s="8"/>
      <c r="C5" s="77"/>
      <c r="D5" s="77"/>
      <c r="E5" s="77"/>
      <c r="F5" s="10" t="s">
        <v>1889</v>
      </c>
    </row>
    <row r="6" spans="1:5" s="156" customFormat="1" ht="15">
      <c r="A6" s="86"/>
      <c r="B6" s="86"/>
      <c r="C6" s="141"/>
      <c r="D6" s="155"/>
      <c r="E6" s="155"/>
    </row>
    <row r="7" spans="1:6" ht="15" customHeight="1">
      <c r="A7" s="13" t="s">
        <v>4</v>
      </c>
      <c r="B7" s="14" t="s">
        <v>5</v>
      </c>
      <c r="C7" s="107" t="s">
        <v>597</v>
      </c>
      <c r="D7" s="255" t="s">
        <v>598</v>
      </c>
      <c r="E7" s="253" t="s">
        <v>1884</v>
      </c>
      <c r="F7" s="253" t="s">
        <v>1147</v>
      </c>
    </row>
    <row r="8" spans="1:6" ht="15">
      <c r="A8" s="29" t="s">
        <v>1890</v>
      </c>
      <c r="B8" s="29" t="s">
        <v>1891</v>
      </c>
      <c r="C8" s="31">
        <v>1340485239.26</v>
      </c>
      <c r="D8" s="256">
        <v>965939814.67</v>
      </c>
      <c r="E8" s="257">
        <f>D8-C8</f>
        <v>-374545424.59000003</v>
      </c>
      <c r="F8" s="258"/>
    </row>
    <row r="9" spans="1:6" ht="15">
      <c r="A9" s="29" t="s">
        <v>1892</v>
      </c>
      <c r="B9" s="29" t="s">
        <v>1893</v>
      </c>
      <c r="C9" s="31">
        <v>-14247586.28</v>
      </c>
      <c r="D9" s="256">
        <v>1316370007.49</v>
      </c>
      <c r="E9" s="257">
        <f>D9-C9</f>
        <v>1330617593.77</v>
      </c>
      <c r="F9" s="258"/>
    </row>
    <row r="10" spans="1:6" ht="15">
      <c r="A10" s="58"/>
      <c r="B10" s="58" t="s">
        <v>1894</v>
      </c>
      <c r="C10" s="59">
        <f>SUM(C8:C9)</f>
        <v>1326237652.98</v>
      </c>
      <c r="D10" s="35">
        <f>SUM(D8:D9)</f>
        <v>2282309822.16</v>
      </c>
      <c r="E10" s="59">
        <f>SUM(E8:E9)</f>
        <v>956072169.18</v>
      </c>
      <c r="F10" s="58"/>
    </row>
  </sheetData>
  <protectedRanges>
    <protectedRange sqref="F10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6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3"/>
  <sheetViews>
    <sheetView view="pageBreakPreview" zoomScaleSheetLayoutView="100" workbookViewId="0" topLeftCell="A1">
      <selection activeCell="B1" sqref="B1"/>
    </sheetView>
  </sheetViews>
  <sheetFormatPr defaultColWidth="11.421875" defaultRowHeight="15"/>
  <cols>
    <col min="1" max="1" width="20.7109375" style="37" customWidth="1"/>
    <col min="2" max="2" width="50.7109375" style="37" customWidth="1"/>
    <col min="3" max="5" width="17.7109375" style="228" customWidth="1"/>
    <col min="6" max="16384" width="11.421875" style="6" customWidth="1"/>
  </cols>
  <sheetData>
    <row r="1" spans="1:5" s="76" customFormat="1" ht="15">
      <c r="A1" s="129" t="s">
        <v>0</v>
      </c>
      <c r="B1" s="129"/>
      <c r="C1" s="130"/>
      <c r="D1" s="130"/>
      <c r="E1" s="47"/>
    </row>
    <row r="2" spans="1:5" s="76" customFormat="1" ht="15">
      <c r="A2" s="129" t="s">
        <v>1223</v>
      </c>
      <c r="B2" s="129"/>
      <c r="C2" s="130"/>
      <c r="D2" s="130"/>
      <c r="E2" s="130"/>
    </row>
    <row r="3" spans="3:5" s="76" customFormat="1" ht="15">
      <c r="C3" s="130"/>
      <c r="D3" s="130"/>
      <c r="E3" s="130"/>
    </row>
    <row r="4" spans="3:5" s="76" customFormat="1" ht="15">
      <c r="C4" s="130"/>
      <c r="D4" s="130"/>
      <c r="E4" s="130"/>
    </row>
    <row r="5" spans="1:5" s="76" customFormat="1" ht="11.25" customHeight="1">
      <c r="A5" s="120" t="s">
        <v>1895</v>
      </c>
      <c r="C5" s="130"/>
      <c r="D5" s="130"/>
      <c r="E5" s="259" t="s">
        <v>1896</v>
      </c>
    </row>
    <row r="6" spans="1:5" s="156" customFormat="1" ht="15">
      <c r="A6" s="39"/>
      <c r="B6" s="39"/>
      <c r="C6" s="260"/>
      <c r="D6" s="261"/>
      <c r="E6" s="261"/>
    </row>
    <row r="7" spans="1:5" ht="15" customHeight="1">
      <c r="A7" s="13" t="s">
        <v>4</v>
      </c>
      <c r="B7" s="14" t="s">
        <v>5</v>
      </c>
      <c r="C7" s="107" t="s">
        <v>597</v>
      </c>
      <c r="D7" s="107" t="s">
        <v>598</v>
      </c>
      <c r="E7" s="107" t="s">
        <v>599</v>
      </c>
    </row>
    <row r="8" spans="1:5" ht="15">
      <c r="A8" s="137" t="s">
        <v>1897</v>
      </c>
      <c r="B8" s="137" t="s">
        <v>1898</v>
      </c>
      <c r="C8" s="56">
        <v>922000</v>
      </c>
      <c r="D8" s="56">
        <v>846000</v>
      </c>
      <c r="E8" s="56">
        <f>D8-C8</f>
        <v>-76000</v>
      </c>
    </row>
    <row r="9" spans="1:5" ht="15">
      <c r="A9" s="137" t="s">
        <v>1899</v>
      </c>
      <c r="B9" s="137" t="s">
        <v>1900</v>
      </c>
      <c r="C9" s="56">
        <v>10751696.76</v>
      </c>
      <c r="D9" s="56">
        <v>7638366.8</v>
      </c>
      <c r="E9" s="56">
        <f aca="true" t="shared" si="0" ref="E9:E21">D9-C9</f>
        <v>-3113329.96</v>
      </c>
    </row>
    <row r="10" spans="1:5" ht="15">
      <c r="A10" s="137" t="s">
        <v>1901</v>
      </c>
      <c r="B10" s="137" t="s">
        <v>1902</v>
      </c>
      <c r="C10" s="56">
        <v>119762681.35</v>
      </c>
      <c r="D10" s="56">
        <v>69791059.18</v>
      </c>
      <c r="E10" s="56">
        <f t="shared" si="0"/>
        <v>-49971622.16999999</v>
      </c>
    </row>
    <row r="11" spans="1:5" ht="15">
      <c r="A11" s="137" t="s">
        <v>1903</v>
      </c>
      <c r="B11" s="137" t="s">
        <v>1904</v>
      </c>
      <c r="C11" s="56">
        <v>4212533.36</v>
      </c>
      <c r="D11" s="56">
        <v>6555598.48</v>
      </c>
      <c r="E11" s="56">
        <f t="shared" si="0"/>
        <v>2343065.12</v>
      </c>
    </row>
    <row r="12" spans="1:5" ht="15">
      <c r="A12" s="137" t="s">
        <v>1905</v>
      </c>
      <c r="B12" s="137" t="s">
        <v>1906</v>
      </c>
      <c r="C12" s="56">
        <v>124480902.95</v>
      </c>
      <c r="D12" s="56">
        <v>61043405.77</v>
      </c>
      <c r="E12" s="56">
        <f t="shared" si="0"/>
        <v>-63437497.18</v>
      </c>
    </row>
    <row r="13" spans="1:5" ht="15">
      <c r="A13" s="137" t="s">
        <v>1907</v>
      </c>
      <c r="B13" s="137" t="s">
        <v>1908</v>
      </c>
      <c r="C13" s="56">
        <v>165329040.33</v>
      </c>
      <c r="D13" s="56">
        <v>366393719.04</v>
      </c>
      <c r="E13" s="56">
        <f t="shared" si="0"/>
        <v>201064678.71</v>
      </c>
    </row>
    <row r="14" spans="1:5" ht="15">
      <c r="A14" s="137" t="s">
        <v>1909</v>
      </c>
      <c r="B14" s="137" t="s">
        <v>1910</v>
      </c>
      <c r="C14" s="56">
        <v>2080403.97</v>
      </c>
      <c r="D14" s="56">
        <v>-13325.13</v>
      </c>
      <c r="E14" s="56">
        <f t="shared" si="0"/>
        <v>-2093729.0999999999</v>
      </c>
    </row>
    <row r="15" spans="1:5" ht="15">
      <c r="A15" s="137" t="s">
        <v>1911</v>
      </c>
      <c r="B15" s="137" t="s">
        <v>1912</v>
      </c>
      <c r="C15" s="56">
        <v>2238592.03</v>
      </c>
      <c r="D15" s="56">
        <v>2445329.49</v>
      </c>
      <c r="E15" s="56">
        <f t="shared" si="0"/>
        <v>206737.46000000043</v>
      </c>
    </row>
    <row r="16" spans="1:5" ht="15">
      <c r="A16" s="137" t="s">
        <v>1913</v>
      </c>
      <c r="B16" s="137" t="s">
        <v>1914</v>
      </c>
      <c r="C16" s="56">
        <v>297253081.96</v>
      </c>
      <c r="D16" s="56">
        <v>195452473.08</v>
      </c>
      <c r="E16" s="56">
        <f t="shared" si="0"/>
        <v>-101800608.87999997</v>
      </c>
    </row>
    <row r="17" spans="1:5" ht="15">
      <c r="A17" s="137" t="s">
        <v>1915</v>
      </c>
      <c r="B17" s="137" t="s">
        <v>1916</v>
      </c>
      <c r="C17" s="56">
        <v>2203014.86</v>
      </c>
      <c r="D17" s="56">
        <v>4613257.39</v>
      </c>
      <c r="E17" s="56">
        <f t="shared" si="0"/>
        <v>2410242.53</v>
      </c>
    </row>
    <row r="18" spans="1:5" ht="15">
      <c r="A18" s="137" t="s">
        <v>9</v>
      </c>
      <c r="B18" s="137" t="s">
        <v>10</v>
      </c>
      <c r="C18" s="56">
        <v>89492671.77</v>
      </c>
      <c r="D18" s="56">
        <v>90347350.1</v>
      </c>
      <c r="E18" s="56">
        <f t="shared" si="0"/>
        <v>854678.3299999982</v>
      </c>
    </row>
    <row r="19" spans="1:5" ht="15">
      <c r="A19" s="137" t="s">
        <v>13</v>
      </c>
      <c r="B19" s="137" t="s">
        <v>14</v>
      </c>
      <c r="C19" s="56">
        <v>98100000</v>
      </c>
      <c r="D19" s="56">
        <v>92900000</v>
      </c>
      <c r="E19" s="56">
        <f t="shared" si="0"/>
        <v>-5200000</v>
      </c>
    </row>
    <row r="20" spans="1:5" ht="15">
      <c r="A20" s="137" t="s">
        <v>15</v>
      </c>
      <c r="B20" s="137" t="s">
        <v>16</v>
      </c>
      <c r="C20" s="56">
        <v>120000000</v>
      </c>
      <c r="D20" s="56">
        <v>190000000</v>
      </c>
      <c r="E20" s="56">
        <f t="shared" si="0"/>
        <v>70000000</v>
      </c>
    </row>
    <row r="21" spans="1:5" ht="15">
      <c r="A21" s="137" t="s">
        <v>17</v>
      </c>
      <c r="B21" s="137" t="s">
        <v>18</v>
      </c>
      <c r="C21" s="56">
        <v>199892861.12</v>
      </c>
      <c r="D21" s="56">
        <v>747000000</v>
      </c>
      <c r="E21" s="56">
        <f t="shared" si="0"/>
        <v>547107138.88</v>
      </c>
    </row>
    <row r="22" spans="1:5" s="17" customFormat="1" ht="15">
      <c r="A22" s="58"/>
      <c r="B22" s="58" t="s">
        <v>1917</v>
      </c>
      <c r="C22" s="59">
        <f>SUM(C8:C21)</f>
        <v>1236719480.46</v>
      </c>
      <c r="D22" s="59">
        <f>SUM(D8:D21)</f>
        <v>1835013234.2</v>
      </c>
      <c r="E22" s="59">
        <f>SUM(E8:E21)</f>
        <v>598293753.74</v>
      </c>
    </row>
    <row r="23" spans="1:5" s="17" customFormat="1" ht="15">
      <c r="A23" s="246"/>
      <c r="B23" s="246"/>
      <c r="C23" s="262"/>
      <c r="D23" s="262"/>
      <c r="E23" s="262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5"/>
  <sheetViews>
    <sheetView zoomScaleSheetLayoutView="100" workbookViewId="0" topLeftCell="A28">
      <selection activeCell="G33" sqref="G33"/>
    </sheetView>
  </sheetViews>
  <sheetFormatPr defaultColWidth="11.421875" defaultRowHeight="15"/>
  <cols>
    <col min="1" max="1" width="20.7109375" style="37" customWidth="1"/>
    <col min="2" max="2" width="50.7109375" style="37" customWidth="1"/>
    <col min="3" max="3" width="17.7109375" style="228" customWidth="1"/>
    <col min="4" max="4" width="17.7109375" style="277" customWidth="1"/>
    <col min="5" max="16384" width="11.421875" style="6" customWidth="1"/>
  </cols>
  <sheetData>
    <row r="1" spans="1:4" s="76" customFormat="1" ht="15">
      <c r="A1" s="129" t="s">
        <v>0</v>
      </c>
      <c r="B1" s="129"/>
      <c r="C1" s="263"/>
      <c r="D1" s="264"/>
    </row>
    <row r="2" spans="1:4" s="76" customFormat="1" ht="15">
      <c r="A2" s="129" t="s">
        <v>1223</v>
      </c>
      <c r="B2" s="129"/>
      <c r="C2" s="263"/>
      <c r="D2" s="265"/>
    </row>
    <row r="3" spans="1:4" s="76" customFormat="1" ht="15">
      <c r="A3" s="129"/>
      <c r="B3" s="129"/>
      <c r="C3" s="263"/>
      <c r="D3" s="265"/>
    </row>
    <row r="4" spans="3:4" s="76" customFormat="1" ht="15">
      <c r="C4" s="263"/>
      <c r="D4" s="265"/>
    </row>
    <row r="5" spans="1:4" s="76" customFormat="1" ht="11.25" customHeight="1">
      <c r="A5" s="358" t="s">
        <v>1918</v>
      </c>
      <c r="B5" s="359"/>
      <c r="C5" s="263"/>
      <c r="D5" s="266" t="s">
        <v>1919</v>
      </c>
    </row>
    <row r="6" spans="1:4" ht="15">
      <c r="A6" s="267"/>
      <c r="B6" s="267"/>
      <c r="C6" s="268"/>
      <c r="D6" s="269"/>
    </row>
    <row r="7" spans="1:4" ht="15" customHeight="1">
      <c r="A7" s="13" t="s">
        <v>4</v>
      </c>
      <c r="B7" s="14" t="s">
        <v>5</v>
      </c>
      <c r="C7" s="107" t="s">
        <v>599</v>
      </c>
      <c r="D7" s="136" t="s">
        <v>1920</v>
      </c>
    </row>
    <row r="8" spans="1:4" ht="15">
      <c r="A8" s="270" t="s">
        <v>1921</v>
      </c>
      <c r="B8" s="271" t="s">
        <v>602</v>
      </c>
      <c r="C8" s="272">
        <v>2264253.8899993896</v>
      </c>
      <c r="D8" s="273">
        <f>C8/$C$28</f>
        <v>0.004921055995271176</v>
      </c>
    </row>
    <row r="9" spans="1:4" ht="15">
      <c r="A9" s="270" t="s">
        <v>1922</v>
      </c>
      <c r="B9" s="271" t="s">
        <v>604</v>
      </c>
      <c r="C9" s="272">
        <v>18161591.840000153</v>
      </c>
      <c r="D9" s="273">
        <f aca="true" t="shared" si="0" ref="D9:D27">C9/$C$28</f>
        <v>0.03947181488906481</v>
      </c>
    </row>
    <row r="10" spans="1:4" ht="15">
      <c r="A10" s="270" t="s">
        <v>1923</v>
      </c>
      <c r="B10" s="271" t="s">
        <v>606</v>
      </c>
      <c r="C10" s="272">
        <v>0</v>
      </c>
      <c r="D10" s="273">
        <f t="shared" si="0"/>
        <v>0</v>
      </c>
    </row>
    <row r="11" spans="1:4" ht="15">
      <c r="A11" s="270" t="s">
        <v>1924</v>
      </c>
      <c r="B11" s="271" t="s">
        <v>608</v>
      </c>
      <c r="C11" s="272">
        <v>2086273.0099999905</v>
      </c>
      <c r="D11" s="273">
        <f t="shared" si="0"/>
        <v>0.0045342381209890125</v>
      </c>
    </row>
    <row r="12" spans="1:4" ht="15">
      <c r="A12" s="270" t="s">
        <v>1925</v>
      </c>
      <c r="B12" s="271" t="s">
        <v>610</v>
      </c>
      <c r="C12" s="272">
        <v>0</v>
      </c>
      <c r="D12" s="273">
        <f t="shared" si="0"/>
        <v>0</v>
      </c>
    </row>
    <row r="13" spans="1:4" ht="15">
      <c r="A13" s="270" t="s">
        <v>1926</v>
      </c>
      <c r="B13" s="271" t="s">
        <v>612</v>
      </c>
      <c r="C13" s="272">
        <v>0</v>
      </c>
      <c r="D13" s="273">
        <f t="shared" si="0"/>
        <v>0</v>
      </c>
    </row>
    <row r="14" spans="1:4" ht="15">
      <c r="A14" s="270" t="s">
        <v>1927</v>
      </c>
      <c r="B14" s="271" t="s">
        <v>614</v>
      </c>
      <c r="C14" s="272">
        <v>4850681.3999999985</v>
      </c>
      <c r="D14" s="273">
        <f t="shared" si="0"/>
        <v>0.010542313691079408</v>
      </c>
    </row>
    <row r="15" spans="1:4" ht="15">
      <c r="A15" s="270" t="s">
        <v>1928</v>
      </c>
      <c r="B15" s="271" t="s">
        <v>616</v>
      </c>
      <c r="C15" s="272">
        <v>0</v>
      </c>
      <c r="D15" s="273">
        <f t="shared" si="0"/>
        <v>0</v>
      </c>
    </row>
    <row r="16" spans="1:4" ht="15">
      <c r="A16" s="270" t="s">
        <v>1929</v>
      </c>
      <c r="B16" s="270" t="s">
        <v>1930</v>
      </c>
      <c r="C16" s="272">
        <v>330563510.09</v>
      </c>
      <c r="D16" s="273">
        <f t="shared" si="0"/>
        <v>0.7184360156478374</v>
      </c>
    </row>
    <row r="17" spans="1:4" ht="15">
      <c r="A17" s="270" t="s">
        <v>1931</v>
      </c>
      <c r="B17" s="271" t="s">
        <v>1932</v>
      </c>
      <c r="C17" s="272">
        <v>0</v>
      </c>
      <c r="D17" s="273">
        <f t="shared" si="0"/>
        <v>0</v>
      </c>
    </row>
    <row r="18" spans="1:4" ht="15">
      <c r="A18" s="270" t="s">
        <v>1933</v>
      </c>
      <c r="B18" s="271" t="s">
        <v>1934</v>
      </c>
      <c r="C18" s="272">
        <v>85967221.86000001</v>
      </c>
      <c r="D18" s="273">
        <f t="shared" si="0"/>
        <v>0.18683837285185118</v>
      </c>
    </row>
    <row r="19" spans="1:4" ht="15">
      <c r="A19" s="270" t="s">
        <v>1935</v>
      </c>
      <c r="B19" s="271" t="s">
        <v>622</v>
      </c>
      <c r="C19" s="272">
        <v>1871133.0199999996</v>
      </c>
      <c r="D19" s="273">
        <f t="shared" si="0"/>
        <v>0.0040666598417650685</v>
      </c>
    </row>
    <row r="20" spans="1:4" ht="15">
      <c r="A20" s="270" t="s">
        <v>1936</v>
      </c>
      <c r="B20" s="271" t="s">
        <v>1937</v>
      </c>
      <c r="C20" s="272">
        <v>0</v>
      </c>
      <c r="D20" s="273">
        <f t="shared" si="0"/>
        <v>0</v>
      </c>
    </row>
    <row r="21" spans="1:4" ht="15">
      <c r="A21" s="270" t="s">
        <v>1938</v>
      </c>
      <c r="B21" s="271" t="s">
        <v>1939</v>
      </c>
      <c r="C21" s="272">
        <v>1550743.8099999996</v>
      </c>
      <c r="D21" s="273">
        <f t="shared" si="0"/>
        <v>0.0033703363200724016</v>
      </c>
    </row>
    <row r="22" spans="1:4" ht="15">
      <c r="A22" s="270" t="s">
        <v>1940</v>
      </c>
      <c r="B22" s="271" t="s">
        <v>614</v>
      </c>
      <c r="C22" s="272">
        <v>6548463.09</v>
      </c>
      <c r="D22" s="273">
        <f t="shared" si="0"/>
        <v>0.014232217372436622</v>
      </c>
    </row>
    <row r="23" spans="1:4" ht="15">
      <c r="A23" s="270" t="s">
        <v>1941</v>
      </c>
      <c r="B23" s="271" t="s">
        <v>616</v>
      </c>
      <c r="C23" s="272">
        <v>5189671.080000013</v>
      </c>
      <c r="D23" s="273">
        <f t="shared" si="0"/>
        <v>0.01127906287122527</v>
      </c>
    </row>
    <row r="24" spans="1:4" ht="15">
      <c r="A24" s="270" t="s">
        <v>1942</v>
      </c>
      <c r="B24" s="271" t="s">
        <v>1943</v>
      </c>
      <c r="C24" s="272">
        <v>0</v>
      </c>
      <c r="D24" s="273">
        <f t="shared" si="0"/>
        <v>0</v>
      </c>
    </row>
    <row r="25" spans="1:4" ht="15">
      <c r="A25" s="270" t="s">
        <v>1944</v>
      </c>
      <c r="B25" s="271" t="s">
        <v>1945</v>
      </c>
      <c r="C25" s="272">
        <v>693883.2700000005</v>
      </c>
      <c r="D25" s="273">
        <f t="shared" si="0"/>
        <v>0.0015080634026658516</v>
      </c>
    </row>
    <row r="26" spans="1:4" ht="15">
      <c r="A26" s="270" t="s">
        <v>1946</v>
      </c>
      <c r="B26" s="271" t="s">
        <v>1937</v>
      </c>
      <c r="C26" s="272">
        <v>179942.66999999993</v>
      </c>
      <c r="D26" s="273">
        <f t="shared" si="0"/>
        <v>0.00039108156506638094</v>
      </c>
    </row>
    <row r="27" spans="1:4" ht="15">
      <c r="A27" s="270" t="s">
        <v>1947</v>
      </c>
      <c r="B27" s="271" t="s">
        <v>1939</v>
      </c>
      <c r="C27" s="272">
        <v>188080.21000000008</v>
      </c>
      <c r="D27" s="273">
        <f t="shared" si="0"/>
        <v>0.0004087674306756349</v>
      </c>
    </row>
    <row r="28" spans="1:4" ht="15">
      <c r="A28" s="274"/>
      <c r="B28" s="274" t="s">
        <v>633</v>
      </c>
      <c r="C28" s="275">
        <f>SUM(C8:C27)</f>
        <v>460115449.2399994</v>
      </c>
      <c r="D28" s="276">
        <f>SUM(D8:D27)</f>
        <v>1.0000000000000002</v>
      </c>
    </row>
    <row r="31" spans="1:4" ht="15">
      <c r="A31" s="358" t="s">
        <v>1948</v>
      </c>
      <c r="B31" s="359"/>
      <c r="C31" s="263"/>
      <c r="D31" s="266" t="s">
        <v>1919</v>
      </c>
    </row>
    <row r="32" spans="1:4" ht="15">
      <c r="A32" s="267"/>
      <c r="B32" s="267"/>
      <c r="C32" s="268"/>
      <c r="D32" s="269"/>
    </row>
    <row r="33" spans="1:4" ht="15">
      <c r="A33" s="13" t="s">
        <v>4</v>
      </c>
      <c r="B33" s="14" t="s">
        <v>5</v>
      </c>
      <c r="C33" s="107" t="s">
        <v>599</v>
      </c>
      <c r="D33" s="136" t="s">
        <v>1920</v>
      </c>
    </row>
    <row r="34" spans="1:4" ht="15">
      <c r="A34" s="270" t="s">
        <v>1949</v>
      </c>
      <c r="B34" s="271" t="s">
        <v>636</v>
      </c>
      <c r="C34" s="272">
        <v>248568.0799999982</v>
      </c>
      <c r="D34" s="273">
        <f>C34/$C$45</f>
        <v>0.012109773132777448</v>
      </c>
    </row>
    <row r="35" spans="1:4" ht="15">
      <c r="A35" s="270" t="s">
        <v>1950</v>
      </c>
      <c r="B35" s="271" t="s">
        <v>638</v>
      </c>
      <c r="C35" s="272">
        <v>9730.080000000016</v>
      </c>
      <c r="D35" s="273">
        <f aca="true" t="shared" si="1" ref="D35:D44">C35/$C$45</f>
        <v>0.0004740313453110159</v>
      </c>
    </row>
    <row r="36" spans="1:4" ht="15">
      <c r="A36" s="270" t="s">
        <v>1951</v>
      </c>
      <c r="B36" s="271" t="s">
        <v>640</v>
      </c>
      <c r="C36" s="272">
        <v>6910822.229999989</v>
      </c>
      <c r="D36" s="273">
        <f t="shared" si="1"/>
        <v>0.33668236632095155</v>
      </c>
    </row>
    <row r="37" spans="1:4" ht="15">
      <c r="A37" s="270" t="s">
        <v>1952</v>
      </c>
      <c r="B37" s="271" t="s">
        <v>642</v>
      </c>
      <c r="C37" s="272">
        <v>1974753.9699999988</v>
      </c>
      <c r="D37" s="273">
        <f t="shared" si="1"/>
        <v>0.09620632934748403</v>
      </c>
    </row>
    <row r="38" spans="1:4" ht="15">
      <c r="A38" s="270" t="s">
        <v>1953</v>
      </c>
      <c r="B38" s="271" t="s">
        <v>650</v>
      </c>
      <c r="C38" s="272">
        <v>112083.06000000006</v>
      </c>
      <c r="D38" s="273">
        <f t="shared" si="1"/>
        <v>0.005460477582751144</v>
      </c>
    </row>
    <row r="39" spans="1:4" ht="15">
      <c r="A39" s="270" t="s">
        <v>1954</v>
      </c>
      <c r="B39" s="271" t="s">
        <v>656</v>
      </c>
      <c r="C39" s="272">
        <v>2995515.560000062</v>
      </c>
      <c r="D39" s="273">
        <f t="shared" si="1"/>
        <v>0.14593592969501876</v>
      </c>
    </row>
    <row r="40" spans="1:4" ht="15">
      <c r="A40" s="270" t="s">
        <v>1955</v>
      </c>
      <c r="B40" s="271" t="s">
        <v>666</v>
      </c>
      <c r="C40" s="272">
        <v>1607654.0199999958</v>
      </c>
      <c r="D40" s="273">
        <f t="shared" si="1"/>
        <v>0.07832190463955688</v>
      </c>
    </row>
    <row r="41" spans="1:4" ht="15">
      <c r="A41" s="270" t="s">
        <v>1956</v>
      </c>
      <c r="B41" s="271" t="s">
        <v>678</v>
      </c>
      <c r="C41" s="272">
        <v>5668492.370000005</v>
      </c>
      <c r="D41" s="273">
        <f t="shared" si="1"/>
        <v>0.276158373213409</v>
      </c>
    </row>
    <row r="42" spans="1:4" ht="15">
      <c r="A42" s="270" t="s">
        <v>1957</v>
      </c>
      <c r="B42" s="270" t="s">
        <v>680</v>
      </c>
      <c r="C42" s="272">
        <v>557581.3599999994</v>
      </c>
      <c r="D42" s="273">
        <f t="shared" si="1"/>
        <v>0.02716432364391096</v>
      </c>
    </row>
    <row r="43" spans="1:4" ht="15">
      <c r="A43" s="270" t="s">
        <v>1958</v>
      </c>
      <c r="B43" s="271" t="s">
        <v>682</v>
      </c>
      <c r="C43" s="272">
        <v>380395.0999999996</v>
      </c>
      <c r="D43" s="273">
        <f t="shared" si="1"/>
        <v>0.018532139612697732</v>
      </c>
    </row>
    <row r="44" spans="1:4" ht="15">
      <c r="A44" s="270" t="s">
        <v>1959</v>
      </c>
      <c r="B44" s="271" t="s">
        <v>684</v>
      </c>
      <c r="C44" s="272">
        <v>60641.72000000253</v>
      </c>
      <c r="D44" s="273">
        <f t="shared" si="1"/>
        <v>0.002954351466131326</v>
      </c>
    </row>
    <row r="45" spans="1:4" ht="15">
      <c r="A45" s="274"/>
      <c r="B45" s="274" t="s">
        <v>1960</v>
      </c>
      <c r="C45" s="275">
        <f>SUM(C34:C44)</f>
        <v>20526237.550000053</v>
      </c>
      <c r="D45" s="276">
        <f>SUM(D34:D44)</f>
        <v>1</v>
      </c>
    </row>
  </sheetData>
  <mergeCells count="2">
    <mergeCell ref="A5:B5"/>
    <mergeCell ref="A31:B31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3"/>
    <dataValidation allowBlank="1" showInputMessage="1" showErrorMessage="1" prompt="Importe (saldo final) de las adquisiciones de bienes muebles e inmuebles efectuadas en el periodo al que corresponde la cuenta pública presentada." sqref="C33"/>
    <dataValidation allowBlank="1" showInputMessage="1" showErrorMessage="1" prompt="Corresponde al nombre o descripción de la cuenta de acuerdo al Plan de Cuentas emitido por el CONAC." sqref="B7 B33"/>
    <dataValidation allowBlank="1" showInputMessage="1" showErrorMessage="1" prompt="Corresponde al número de la cuenta de acuerdo al Plan de Cuentas emitido por el CONAC (DOF 23/12/2015)." sqref="A7 A33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zoomScaleSheetLayoutView="100" workbookViewId="0" topLeftCell="A1">
      <pane ySplit="8" topLeftCell="A9" activePane="bottomLeft" state="frozen"/>
      <selection pane="topLeft" activeCell="B44" sqref="B44"/>
      <selection pane="bottomLeft" activeCell="H32" sqref="H32"/>
    </sheetView>
  </sheetViews>
  <sheetFormatPr defaultColWidth="11.421875" defaultRowHeight="15"/>
  <cols>
    <col min="1" max="1" width="11.7109375" style="37" customWidth="1"/>
    <col min="2" max="2" width="68.00390625" style="37" customWidth="1"/>
    <col min="3" max="3" width="17.7109375" style="228" customWidth="1"/>
    <col min="4" max="4" width="17.7109375" style="6" customWidth="1"/>
    <col min="5" max="16384" width="11.421875" style="6" customWidth="1"/>
  </cols>
  <sheetData>
    <row r="1" spans="1:3" s="76" customFormat="1" ht="15">
      <c r="A1" s="129" t="s">
        <v>0</v>
      </c>
      <c r="B1" s="129"/>
      <c r="C1" s="263"/>
    </row>
    <row r="2" spans="1:3" s="76" customFormat="1" ht="15">
      <c r="A2" s="129" t="s">
        <v>1223</v>
      </c>
      <c r="B2" s="129"/>
      <c r="C2" s="263"/>
    </row>
    <row r="3" spans="1:3" s="76" customFormat="1" ht="15">
      <c r="A3" s="129"/>
      <c r="B3" s="129"/>
      <c r="C3" s="263"/>
    </row>
    <row r="4" spans="1:3" s="76" customFormat="1" ht="15">
      <c r="A4" s="129"/>
      <c r="B4" s="129"/>
      <c r="C4" s="263"/>
    </row>
    <row r="5" s="76" customFormat="1" ht="15">
      <c r="C5" s="263"/>
    </row>
    <row r="6" spans="1:4" s="76" customFormat="1" ht="11.25" customHeight="1">
      <c r="A6" s="358" t="s">
        <v>1961</v>
      </c>
      <c r="B6" s="359"/>
      <c r="C6" s="263"/>
      <c r="D6" s="278" t="s">
        <v>1962</v>
      </c>
    </row>
    <row r="7" spans="1:3" ht="15">
      <c r="A7" s="267"/>
      <c r="B7" s="267"/>
      <c r="C7" s="268"/>
    </row>
    <row r="8" spans="1:4" ht="15" customHeight="1">
      <c r="A8" s="13" t="s">
        <v>4</v>
      </c>
      <c r="B8" s="279" t="s">
        <v>5</v>
      </c>
      <c r="C8" s="107" t="s">
        <v>597</v>
      </c>
      <c r="D8" s="107" t="s">
        <v>598</v>
      </c>
    </row>
    <row r="9" spans="1:4" ht="15">
      <c r="A9" s="280">
        <v>5500</v>
      </c>
      <c r="B9" s="281" t="s">
        <v>1963</v>
      </c>
      <c r="C9" s="282">
        <f>SUM(C10:C31)</f>
        <v>158205198.13</v>
      </c>
      <c r="D9" s="282">
        <f>SUM(D10:D31)</f>
        <v>49621238.660000004</v>
      </c>
    </row>
    <row r="10" spans="1:4" ht="15">
      <c r="A10" s="283">
        <v>5510</v>
      </c>
      <c r="B10" s="284" t="s">
        <v>1964</v>
      </c>
      <c r="C10" s="285">
        <v>2791319.56</v>
      </c>
      <c r="D10" s="286">
        <v>24810619.33</v>
      </c>
    </row>
    <row r="11" spans="1:4" ht="15">
      <c r="A11" s="283">
        <v>5511</v>
      </c>
      <c r="B11" s="284" t="s">
        <v>1965</v>
      </c>
      <c r="C11" s="285">
        <v>15938422.46</v>
      </c>
      <c r="D11" s="286">
        <v>0</v>
      </c>
    </row>
    <row r="12" spans="1:4" ht="15">
      <c r="A12" s="283">
        <v>5512</v>
      </c>
      <c r="B12" s="284" t="s">
        <v>1966</v>
      </c>
      <c r="C12" s="285">
        <v>0</v>
      </c>
      <c r="D12" s="286">
        <v>0</v>
      </c>
    </row>
    <row r="13" spans="1:4" ht="15">
      <c r="A13" s="283">
        <v>5513</v>
      </c>
      <c r="B13" s="284" t="s">
        <v>1967</v>
      </c>
      <c r="C13" s="285">
        <v>0</v>
      </c>
      <c r="D13" s="286">
        <v>0</v>
      </c>
    </row>
    <row r="14" spans="1:4" ht="15">
      <c r="A14" s="283">
        <v>5514</v>
      </c>
      <c r="B14" s="284" t="s">
        <v>1968</v>
      </c>
      <c r="C14" s="285">
        <v>120077851.55</v>
      </c>
      <c r="D14" s="286">
        <v>0</v>
      </c>
    </row>
    <row r="15" spans="1:4" ht="15">
      <c r="A15" s="283">
        <v>5515</v>
      </c>
      <c r="B15" s="284" t="s">
        <v>1969</v>
      </c>
      <c r="C15" s="285">
        <v>31231.47</v>
      </c>
      <c r="D15" s="286">
        <v>22614141.76</v>
      </c>
    </row>
    <row r="16" spans="1:4" ht="15">
      <c r="A16" s="283">
        <v>5516</v>
      </c>
      <c r="B16" s="284" t="s">
        <v>1970</v>
      </c>
      <c r="C16" s="285">
        <v>12614989.56</v>
      </c>
      <c r="D16" s="286">
        <v>31009.13</v>
      </c>
    </row>
    <row r="17" spans="1:4" ht="15">
      <c r="A17" s="283">
        <v>5517</v>
      </c>
      <c r="B17" s="284" t="s">
        <v>1971</v>
      </c>
      <c r="C17" s="285">
        <v>0</v>
      </c>
      <c r="D17" s="286">
        <v>2165468.44</v>
      </c>
    </row>
    <row r="18" spans="1:4" ht="15">
      <c r="A18" s="283">
        <v>5518</v>
      </c>
      <c r="B18" s="284" t="s">
        <v>1972</v>
      </c>
      <c r="C18" s="285">
        <v>0</v>
      </c>
      <c r="D18" s="286">
        <v>0</v>
      </c>
    </row>
    <row r="19" spans="1:4" ht="15">
      <c r="A19" s="283">
        <v>5520</v>
      </c>
      <c r="B19" s="284" t="s">
        <v>1973</v>
      </c>
      <c r="C19" s="285">
        <v>0</v>
      </c>
      <c r="D19" s="286">
        <v>0</v>
      </c>
    </row>
    <row r="20" spans="1:4" ht="15">
      <c r="A20" s="283">
        <v>5521</v>
      </c>
      <c r="B20" s="284" t="s">
        <v>1974</v>
      </c>
      <c r="C20" s="285">
        <v>0</v>
      </c>
      <c r="D20" s="286">
        <v>0</v>
      </c>
    </row>
    <row r="21" spans="1:4" ht="15">
      <c r="A21" s="283">
        <v>5522</v>
      </c>
      <c r="B21" s="284" t="s">
        <v>1975</v>
      </c>
      <c r="C21" s="285">
        <v>0</v>
      </c>
      <c r="D21" s="286">
        <v>0</v>
      </c>
    </row>
    <row r="22" spans="1:4" ht="15">
      <c r="A22" s="283">
        <v>5530</v>
      </c>
      <c r="B22" s="284" t="s">
        <v>1976</v>
      </c>
      <c r="C22" s="285">
        <v>0</v>
      </c>
      <c r="D22" s="286">
        <v>0</v>
      </c>
    </row>
    <row r="23" spans="1:4" ht="15">
      <c r="A23" s="283">
        <v>5531</v>
      </c>
      <c r="B23" s="284" t="s">
        <v>1977</v>
      </c>
      <c r="C23" s="285">
        <v>0</v>
      </c>
      <c r="D23" s="286">
        <v>0</v>
      </c>
    </row>
    <row r="24" spans="1:4" ht="15">
      <c r="A24" s="283">
        <v>5532</v>
      </c>
      <c r="B24" s="284" t="s">
        <v>1978</v>
      </c>
      <c r="C24" s="285">
        <v>0</v>
      </c>
      <c r="D24" s="286">
        <v>0</v>
      </c>
    </row>
    <row r="25" spans="1:4" ht="15">
      <c r="A25" s="283">
        <v>5533</v>
      </c>
      <c r="B25" s="284" t="s">
        <v>1979</v>
      </c>
      <c r="C25" s="285">
        <v>0</v>
      </c>
      <c r="D25" s="286">
        <v>0</v>
      </c>
    </row>
    <row r="26" spans="1:4" ht="15">
      <c r="A26" s="283">
        <v>5534</v>
      </c>
      <c r="B26" s="284" t="s">
        <v>1980</v>
      </c>
      <c r="C26" s="285">
        <v>0</v>
      </c>
      <c r="D26" s="286">
        <v>0</v>
      </c>
    </row>
    <row r="27" spans="1:4" ht="15">
      <c r="A27" s="283">
        <v>5535</v>
      </c>
      <c r="B27" s="284" t="s">
        <v>1981</v>
      </c>
      <c r="C27" s="285">
        <v>0</v>
      </c>
      <c r="D27" s="286">
        <v>0</v>
      </c>
    </row>
    <row r="28" spans="1:4" ht="15">
      <c r="A28" s="283">
        <v>5540</v>
      </c>
      <c r="B28" s="284" t="s">
        <v>1982</v>
      </c>
      <c r="C28" s="285">
        <v>0</v>
      </c>
      <c r="D28" s="286">
        <v>0</v>
      </c>
    </row>
    <row r="29" spans="1:4" ht="15">
      <c r="A29" s="283">
        <v>5541</v>
      </c>
      <c r="B29" s="284" t="s">
        <v>1982</v>
      </c>
      <c r="C29" s="285">
        <v>0</v>
      </c>
      <c r="D29" s="286">
        <v>0</v>
      </c>
    </row>
    <row r="30" spans="1:4" ht="15">
      <c r="A30" s="283">
        <v>5550</v>
      </c>
      <c r="B30" s="287" t="s">
        <v>1983</v>
      </c>
      <c r="C30" s="285">
        <v>0</v>
      </c>
      <c r="D30" s="286">
        <v>0</v>
      </c>
    </row>
    <row r="31" spans="1:4" ht="15">
      <c r="A31" s="283">
        <v>5551</v>
      </c>
      <c r="B31" s="287" t="s">
        <v>1983</v>
      </c>
      <c r="C31" s="285">
        <v>6751383.53</v>
      </c>
      <c r="D31" s="286">
        <v>0</v>
      </c>
    </row>
    <row r="32" spans="1:4" ht="15">
      <c r="A32" s="283">
        <v>5590</v>
      </c>
      <c r="B32" s="287" t="s">
        <v>1984</v>
      </c>
      <c r="C32" s="282">
        <f>SUM(C33:C40)</f>
        <v>6751383.53</v>
      </c>
      <c r="D32" s="282">
        <f>SUM(D33:D40)</f>
        <v>464225.85</v>
      </c>
    </row>
    <row r="33" spans="1:4" ht="15">
      <c r="A33" s="283">
        <v>5591</v>
      </c>
      <c r="B33" s="287" t="s">
        <v>1985</v>
      </c>
      <c r="C33" s="285">
        <v>0</v>
      </c>
      <c r="D33" s="286">
        <v>0</v>
      </c>
    </row>
    <row r="34" spans="1:4" ht="15">
      <c r="A34" s="283">
        <v>5592</v>
      </c>
      <c r="B34" s="287" t="s">
        <v>1986</v>
      </c>
      <c r="C34" s="285">
        <v>0</v>
      </c>
      <c r="D34" s="286">
        <v>0</v>
      </c>
    </row>
    <row r="35" spans="1:4" ht="15">
      <c r="A35" s="283">
        <v>5593</v>
      </c>
      <c r="B35" s="287" t="s">
        <v>1987</v>
      </c>
      <c r="C35" s="285">
        <v>0</v>
      </c>
      <c r="D35" s="286">
        <v>0</v>
      </c>
    </row>
    <row r="36" spans="1:4" ht="15">
      <c r="A36" s="283">
        <v>5594</v>
      </c>
      <c r="B36" s="287" t="s">
        <v>1988</v>
      </c>
      <c r="C36" s="285">
        <v>0</v>
      </c>
      <c r="D36" s="286">
        <v>0</v>
      </c>
    </row>
    <row r="37" spans="1:4" ht="15">
      <c r="A37" s="283">
        <v>5595</v>
      </c>
      <c r="B37" s="287" t="s">
        <v>1989</v>
      </c>
      <c r="C37" s="285">
        <v>0</v>
      </c>
      <c r="D37" s="286">
        <v>0</v>
      </c>
    </row>
    <row r="38" spans="1:4" ht="15">
      <c r="A38" s="283">
        <v>5596</v>
      </c>
      <c r="B38" s="287" t="s">
        <v>1990</v>
      </c>
      <c r="C38" s="285">
        <v>0</v>
      </c>
      <c r="D38" s="286">
        <v>0</v>
      </c>
    </row>
    <row r="39" spans="1:4" ht="15">
      <c r="A39" s="283">
        <v>5597</v>
      </c>
      <c r="B39" s="287" t="s">
        <v>1991</v>
      </c>
      <c r="C39" s="285">
        <v>6751383.53</v>
      </c>
      <c r="D39" s="286">
        <v>0</v>
      </c>
    </row>
    <row r="40" spans="1:4" ht="15">
      <c r="A40" s="283">
        <v>5599</v>
      </c>
      <c r="B40" s="287" t="s">
        <v>1992</v>
      </c>
      <c r="C40" s="285">
        <v>0</v>
      </c>
      <c r="D40" s="286">
        <v>464225.85</v>
      </c>
    </row>
    <row r="41" spans="1:4" ht="15">
      <c r="A41" s="280">
        <v>5600</v>
      </c>
      <c r="B41" s="288" t="s">
        <v>1993</v>
      </c>
      <c r="C41" s="282">
        <f>SUM(C42:C43)</f>
        <v>203877037.95</v>
      </c>
      <c r="D41" s="282">
        <f>SUM(D42:D43)</f>
        <v>0</v>
      </c>
    </row>
    <row r="42" spans="1:4" ht="15">
      <c r="A42" s="283">
        <v>5610</v>
      </c>
      <c r="B42" s="287" t="s">
        <v>1994</v>
      </c>
      <c r="C42" s="285">
        <v>203877037.95</v>
      </c>
      <c r="D42" s="286">
        <v>0</v>
      </c>
    </row>
    <row r="43" spans="1:4" ht="15">
      <c r="A43" s="289">
        <v>5611</v>
      </c>
      <c r="B43" s="290" t="s">
        <v>1995</v>
      </c>
      <c r="C43" s="285">
        <v>0</v>
      </c>
      <c r="D43" s="291">
        <v>0</v>
      </c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9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3"/>
  <sheetViews>
    <sheetView view="pageBreakPreview" zoomScaleSheetLayoutView="100" workbookViewId="0" topLeftCell="A1">
      <selection activeCell="F15" sqref="F15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6" customWidth="1"/>
    <col min="4" max="16384" width="11.421875" style="6" customWidth="1"/>
  </cols>
  <sheetData>
    <row r="1" ht="15">
      <c r="A1" s="129" t="s">
        <v>0</v>
      </c>
    </row>
    <row r="2" ht="15">
      <c r="A2" s="129"/>
    </row>
    <row r="3" ht="15">
      <c r="A3" s="129"/>
    </row>
    <row r="4" ht="15">
      <c r="A4" s="129"/>
    </row>
    <row r="5" spans="1:3" ht="11.25" customHeight="1">
      <c r="A5" s="292" t="s">
        <v>1996</v>
      </c>
      <c r="B5" s="293"/>
      <c r="C5" s="294" t="s">
        <v>1997</v>
      </c>
    </row>
    <row r="6" spans="1:3" ht="15">
      <c r="A6" s="295"/>
      <c r="B6" s="295"/>
      <c r="C6" s="296"/>
    </row>
    <row r="7" spans="1:3" ht="15" customHeight="1">
      <c r="A7" s="13" t="s">
        <v>4</v>
      </c>
      <c r="B7" s="297" t="s">
        <v>5</v>
      </c>
      <c r="C7" s="279" t="s">
        <v>75</v>
      </c>
    </row>
    <row r="8" spans="1:3" ht="15">
      <c r="A8" s="298">
        <v>900001</v>
      </c>
      <c r="B8" s="299" t="s">
        <v>1998</v>
      </c>
      <c r="C8" s="300">
        <v>1720891676.02</v>
      </c>
    </row>
    <row r="9" spans="1:3" ht="15">
      <c r="A9" s="298">
        <v>900002</v>
      </c>
      <c r="B9" s="301" t="s">
        <v>1999</v>
      </c>
      <c r="C9" s="300">
        <f>SUM(C10:C14)</f>
        <v>63443600.24</v>
      </c>
    </row>
    <row r="10" spans="1:3" ht="15">
      <c r="A10" s="302">
        <v>4320</v>
      </c>
      <c r="B10" s="303" t="s">
        <v>2000</v>
      </c>
      <c r="C10" s="304"/>
    </row>
    <row r="11" spans="1:3" ht="20.4">
      <c r="A11" s="302">
        <v>4330</v>
      </c>
      <c r="B11" s="303" t="s">
        <v>2001</v>
      </c>
      <c r="C11" s="304"/>
    </row>
    <row r="12" spans="1:3" ht="15">
      <c r="A12" s="302">
        <v>4340</v>
      </c>
      <c r="B12" s="303" t="s">
        <v>2002</v>
      </c>
      <c r="C12" s="304"/>
    </row>
    <row r="13" spans="1:3" ht="15">
      <c r="A13" s="302">
        <v>4399</v>
      </c>
      <c r="B13" s="303" t="s">
        <v>2003</v>
      </c>
      <c r="C13" s="304"/>
    </row>
    <row r="14" spans="1:3" ht="15">
      <c r="A14" s="305">
        <v>4400</v>
      </c>
      <c r="B14" s="303" t="s">
        <v>2004</v>
      </c>
      <c r="C14" s="304">
        <v>63443600.24</v>
      </c>
    </row>
    <row r="15" spans="1:3" ht="15">
      <c r="A15" s="298">
        <v>900003</v>
      </c>
      <c r="B15" s="301" t="s">
        <v>2005</v>
      </c>
      <c r="C15" s="300">
        <f>SUM(C16:C19)</f>
        <v>0</v>
      </c>
    </row>
    <row r="16" spans="1:3" ht="15">
      <c r="A16" s="306">
        <v>52</v>
      </c>
      <c r="B16" s="303" t="s">
        <v>2006</v>
      </c>
      <c r="C16" s="304">
        <v>0</v>
      </c>
    </row>
    <row r="17" spans="1:3" ht="15">
      <c r="A17" s="306">
        <v>62</v>
      </c>
      <c r="B17" s="303" t="s">
        <v>2007</v>
      </c>
      <c r="C17" s="304">
        <v>0</v>
      </c>
    </row>
    <row r="18" spans="1:3" ht="15">
      <c r="A18" s="307" t="s">
        <v>2008</v>
      </c>
      <c r="B18" s="303" t="s">
        <v>2009</v>
      </c>
      <c r="C18" s="304"/>
    </row>
    <row r="19" spans="1:3" ht="15">
      <c r="A19" s="305">
        <v>4500</v>
      </c>
      <c r="B19" s="308" t="s">
        <v>2010</v>
      </c>
      <c r="C19" s="304"/>
    </row>
    <row r="20" spans="1:3" ht="15">
      <c r="A20" s="309">
        <v>900004</v>
      </c>
      <c r="B20" s="310" t="s">
        <v>2011</v>
      </c>
      <c r="C20" s="311">
        <f>+C8+C9-C15</f>
        <v>1784335276.26</v>
      </c>
    </row>
    <row r="22" spans="2:3" ht="15">
      <c r="B22" s="312"/>
      <c r="C22" s="313"/>
    </row>
    <row r="23" spans="2:3" ht="15">
      <c r="B23" s="312"/>
      <c r="C23" s="313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5"/>
  <sheetViews>
    <sheetView tabSelected="1" view="pageBreakPreview" zoomScaleSheetLayoutView="100" workbookViewId="0" topLeftCell="A9">
      <selection activeCell="C23" sqref="C23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16384" width="11.421875" style="6" customWidth="1"/>
  </cols>
  <sheetData>
    <row r="1" ht="15">
      <c r="A1" s="129" t="s">
        <v>0</v>
      </c>
    </row>
    <row r="2" ht="15">
      <c r="A2" s="129"/>
    </row>
    <row r="3" ht="15">
      <c r="A3" s="129"/>
    </row>
    <row r="4" ht="15">
      <c r="A4" s="129"/>
    </row>
    <row r="5" spans="1:3" ht="11.25" customHeight="1">
      <c r="A5" s="292" t="s">
        <v>2012</v>
      </c>
      <c r="B5" s="293"/>
      <c r="C5" s="314" t="s">
        <v>2013</v>
      </c>
    </row>
    <row r="6" spans="1:3" ht="11.25" customHeight="1">
      <c r="A6" s="295"/>
      <c r="B6" s="296"/>
      <c r="C6" s="315"/>
    </row>
    <row r="7" spans="1:3" ht="15" customHeight="1">
      <c r="A7" s="13" t="s">
        <v>4</v>
      </c>
      <c r="B7" s="297" t="s">
        <v>5</v>
      </c>
      <c r="C7" s="279" t="s">
        <v>75</v>
      </c>
    </row>
    <row r="8" spans="1:3" ht="15">
      <c r="A8" s="316">
        <v>900001</v>
      </c>
      <c r="B8" s="317" t="s">
        <v>2014</v>
      </c>
      <c r="C8" s="318">
        <v>0</v>
      </c>
    </row>
    <row r="9" spans="1:3" ht="15">
      <c r="A9" s="316">
        <v>900002</v>
      </c>
      <c r="B9" s="317" t="s">
        <v>2015</v>
      </c>
      <c r="C9" s="318">
        <f>SUM(C10:C26)</f>
        <v>0</v>
      </c>
    </row>
    <row r="10" spans="1:3" ht="15">
      <c r="A10" s="302">
        <v>5100</v>
      </c>
      <c r="B10" s="319" t="s">
        <v>2016</v>
      </c>
      <c r="C10" s="320"/>
    </row>
    <row r="11" spans="1:3" ht="15">
      <c r="A11" s="302">
        <v>5200</v>
      </c>
      <c r="B11" s="319" t="s">
        <v>2017</v>
      </c>
      <c r="C11" s="320"/>
    </row>
    <row r="12" spans="1:3" ht="15">
      <c r="A12" s="302">
        <v>5300</v>
      </c>
      <c r="B12" s="319" t="s">
        <v>2018</v>
      </c>
      <c r="C12" s="320"/>
    </row>
    <row r="13" spans="1:3" ht="15">
      <c r="A13" s="302">
        <v>5400</v>
      </c>
      <c r="B13" s="319" t="s">
        <v>2019</v>
      </c>
      <c r="C13" s="320"/>
    </row>
    <row r="14" spans="1:3" ht="15">
      <c r="A14" s="302">
        <v>5500</v>
      </c>
      <c r="B14" s="319" t="s">
        <v>2020</v>
      </c>
      <c r="C14" s="320"/>
    </row>
    <row r="15" spans="1:3" ht="15">
      <c r="A15" s="302">
        <v>5600</v>
      </c>
      <c r="B15" s="319" t="s">
        <v>2021</v>
      </c>
      <c r="C15" s="320"/>
    </row>
    <row r="16" spans="1:3" ht="15">
      <c r="A16" s="302">
        <v>5700</v>
      </c>
      <c r="B16" s="319" t="s">
        <v>2022</v>
      </c>
      <c r="C16" s="320"/>
    </row>
    <row r="17" spans="1:3" ht="15">
      <c r="A17" s="302" t="s">
        <v>2023</v>
      </c>
      <c r="B17" s="319" t="s">
        <v>2024</v>
      </c>
      <c r="C17" s="320"/>
    </row>
    <row r="18" spans="1:3" ht="15">
      <c r="A18" s="302">
        <v>5900</v>
      </c>
      <c r="B18" s="319" t="s">
        <v>2025</v>
      </c>
      <c r="C18" s="320"/>
    </row>
    <row r="19" spans="1:3" ht="15">
      <c r="A19" s="306">
        <v>6200</v>
      </c>
      <c r="B19" s="319" t="s">
        <v>2026</v>
      </c>
      <c r="C19" s="320"/>
    </row>
    <row r="20" spans="1:3" ht="15">
      <c r="A20" s="306">
        <v>7200</v>
      </c>
      <c r="B20" s="319" t="s">
        <v>2027</v>
      </c>
      <c r="C20" s="320"/>
    </row>
    <row r="21" spans="1:3" ht="15">
      <c r="A21" s="306">
        <v>7300</v>
      </c>
      <c r="B21" s="319" t="s">
        <v>2028</v>
      </c>
      <c r="C21" s="320"/>
    </row>
    <row r="22" spans="1:3" ht="15">
      <c r="A22" s="306">
        <v>7500</v>
      </c>
      <c r="B22" s="319" t="s">
        <v>2029</v>
      </c>
      <c r="C22" s="320"/>
    </row>
    <row r="23" spans="1:3" ht="15">
      <c r="A23" s="306">
        <v>7900</v>
      </c>
      <c r="B23" s="319" t="s">
        <v>2030</v>
      </c>
      <c r="C23" s="320"/>
    </row>
    <row r="24" spans="1:3" ht="15">
      <c r="A24" s="306">
        <v>9100</v>
      </c>
      <c r="B24" s="319" t="s">
        <v>2031</v>
      </c>
      <c r="C24" s="320"/>
    </row>
    <row r="25" spans="1:3" ht="15">
      <c r="A25" s="306">
        <v>9900</v>
      </c>
      <c r="B25" s="319" t="s">
        <v>2032</v>
      </c>
      <c r="C25" s="320"/>
    </row>
    <row r="26" spans="1:3" ht="15">
      <c r="A26" s="306">
        <v>7400</v>
      </c>
      <c r="B26" s="321" t="s">
        <v>2033</v>
      </c>
      <c r="C26" s="320"/>
    </row>
    <row r="27" spans="1:3" ht="15">
      <c r="A27" s="316">
        <v>900003</v>
      </c>
      <c r="B27" s="317" t="s">
        <v>2034</v>
      </c>
      <c r="C27" s="318">
        <f>SUM(C28:C34)</f>
        <v>0</v>
      </c>
    </row>
    <row r="28" spans="1:3" ht="20.4">
      <c r="A28" s="302">
        <v>5510</v>
      </c>
      <c r="B28" s="319" t="s">
        <v>1964</v>
      </c>
      <c r="C28" s="320"/>
    </row>
    <row r="29" spans="1:3" ht="15">
      <c r="A29" s="302">
        <v>5520</v>
      </c>
      <c r="B29" s="319" t="s">
        <v>1973</v>
      </c>
      <c r="C29" s="320"/>
    </row>
    <row r="30" spans="1:3" ht="15">
      <c r="A30" s="302">
        <v>5530</v>
      </c>
      <c r="B30" s="319" t="s">
        <v>1976</v>
      </c>
      <c r="C30" s="320"/>
    </row>
    <row r="31" spans="1:3" ht="20.4">
      <c r="A31" s="302">
        <v>5540</v>
      </c>
      <c r="B31" s="319" t="s">
        <v>1982</v>
      </c>
      <c r="C31" s="320"/>
    </row>
    <row r="32" spans="1:3" ht="15">
      <c r="A32" s="302">
        <v>5550</v>
      </c>
      <c r="B32" s="319" t="s">
        <v>1983</v>
      </c>
      <c r="C32" s="320"/>
    </row>
    <row r="33" spans="1:3" ht="15">
      <c r="A33" s="302">
        <v>5590</v>
      </c>
      <c r="B33" s="319" t="s">
        <v>1984</v>
      </c>
      <c r="C33" s="320"/>
    </row>
    <row r="34" spans="1:3" ht="15">
      <c r="A34" s="302">
        <v>5600</v>
      </c>
      <c r="B34" s="321" t="s">
        <v>2035</v>
      </c>
      <c r="C34" s="320"/>
    </row>
    <row r="35" spans="1:3" ht="15">
      <c r="A35" s="322">
        <v>900004</v>
      </c>
      <c r="B35" s="323" t="s">
        <v>2036</v>
      </c>
      <c r="C35" s="324">
        <f>+C8-C9+C27</f>
        <v>0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2"/>
  <sheetViews>
    <sheetView view="pageBreakPreview" zoomScaleSheetLayoutView="100" workbookViewId="0" topLeftCell="A1">
      <selection activeCell="B12" sqref="B1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8" width="17.7109375" style="7" customWidth="1"/>
    <col min="9" max="10" width="11.421875" style="6" customWidth="1"/>
    <col min="11" max="16384" width="11.421875" style="6" customWidth="1"/>
  </cols>
  <sheetData>
    <row r="1" spans="1:8" ht="15">
      <c r="A1" s="1" t="s">
        <v>0</v>
      </c>
      <c r="B1" s="1"/>
      <c r="H1" s="47"/>
    </row>
    <row r="2" spans="1:5" ht="15">
      <c r="A2" s="1" t="s">
        <v>1</v>
      </c>
      <c r="B2" s="1"/>
      <c r="C2" s="46"/>
      <c r="D2" s="46"/>
      <c r="E2" s="46"/>
    </row>
    <row r="3" spans="2:5" ht="15">
      <c r="B3" s="1"/>
      <c r="C3" s="46"/>
      <c r="D3" s="46"/>
      <c r="E3" s="46"/>
    </row>
    <row r="5" spans="1:8" s="51" customFormat="1" ht="11.25" customHeight="1">
      <c r="A5" s="48" t="s">
        <v>29</v>
      </c>
      <c r="B5" s="48"/>
      <c r="C5" s="49"/>
      <c r="D5" s="49"/>
      <c r="E5" s="49"/>
      <c r="F5" s="7"/>
      <c r="G5" s="7"/>
      <c r="H5" s="50" t="s">
        <v>30</v>
      </c>
    </row>
    <row r="6" spans="1:8" ht="15">
      <c r="A6" s="11"/>
      <c r="B6" s="11"/>
      <c r="C6" s="2"/>
      <c r="D6" s="2"/>
      <c r="E6" s="2"/>
      <c r="F6" s="2"/>
      <c r="G6" s="2"/>
      <c r="H6" s="2"/>
    </row>
    <row r="7" spans="1:8" ht="15" customHeight="1">
      <c r="A7" s="13" t="s">
        <v>4</v>
      </c>
      <c r="B7" s="14" t="s">
        <v>5</v>
      </c>
      <c r="C7" s="15" t="s">
        <v>6</v>
      </c>
      <c r="D7" s="52">
        <v>2016</v>
      </c>
      <c r="E7" s="52">
        <v>2015</v>
      </c>
      <c r="F7" s="53" t="s">
        <v>31</v>
      </c>
      <c r="G7" s="53" t="s">
        <v>32</v>
      </c>
      <c r="H7" s="54" t="s">
        <v>33</v>
      </c>
    </row>
    <row r="8" spans="1:8" ht="15">
      <c r="A8" s="55" t="s">
        <v>34</v>
      </c>
      <c r="B8" s="29" t="s">
        <v>35</v>
      </c>
      <c r="C8" s="56">
        <v>79356.55</v>
      </c>
      <c r="D8" s="56">
        <v>79356.55</v>
      </c>
      <c r="E8" s="56">
        <v>79356.55</v>
      </c>
      <c r="F8" s="56">
        <v>78907.25</v>
      </c>
      <c r="G8" s="56">
        <v>76211.67</v>
      </c>
      <c r="H8" s="56">
        <v>86255.84</v>
      </c>
    </row>
    <row r="9" spans="1:8" ht="15">
      <c r="A9" s="55" t="s">
        <v>36</v>
      </c>
      <c r="B9" s="29" t="s">
        <v>37</v>
      </c>
      <c r="C9" s="56">
        <v>2235385.79</v>
      </c>
      <c r="D9" s="56">
        <v>2092959.74</v>
      </c>
      <c r="E9" s="56">
        <v>79356.55</v>
      </c>
      <c r="F9" s="56">
        <v>4527406.57</v>
      </c>
      <c r="G9" s="56">
        <v>0</v>
      </c>
      <c r="H9" s="56">
        <v>0</v>
      </c>
    </row>
    <row r="10" spans="1:8" ht="15">
      <c r="A10" s="55" t="s">
        <v>38</v>
      </c>
      <c r="B10" s="29" t="s">
        <v>39</v>
      </c>
      <c r="C10" s="56">
        <v>-491.47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</row>
    <row r="11" spans="1:8" ht="15">
      <c r="A11" s="55" t="s">
        <v>40</v>
      </c>
      <c r="B11" s="29" t="s">
        <v>41</v>
      </c>
      <c r="C11" s="56">
        <v>79180.25</v>
      </c>
      <c r="D11" s="56">
        <v>79180.25</v>
      </c>
      <c r="E11" s="56">
        <v>79356.55</v>
      </c>
      <c r="F11" s="56">
        <v>18823.36</v>
      </c>
      <c r="G11" s="56">
        <v>18823.36</v>
      </c>
      <c r="H11" s="56">
        <v>0</v>
      </c>
    </row>
    <row r="12" spans="1:8" ht="15">
      <c r="A12" s="55" t="s">
        <v>42</v>
      </c>
      <c r="B12" s="29" t="s">
        <v>43</v>
      </c>
      <c r="C12" s="56">
        <v>2669700</v>
      </c>
      <c r="D12" s="56">
        <v>0</v>
      </c>
      <c r="E12" s="56">
        <v>2030000</v>
      </c>
      <c r="F12" s="56">
        <v>0</v>
      </c>
      <c r="G12" s="56">
        <v>0</v>
      </c>
      <c r="H12" s="56">
        <v>0</v>
      </c>
    </row>
    <row r="13" spans="1:10" ht="15">
      <c r="A13" s="55" t="s">
        <v>44</v>
      </c>
      <c r="B13" s="29" t="s">
        <v>45</v>
      </c>
      <c r="C13" s="56">
        <v>4424508.94</v>
      </c>
      <c r="D13" s="56">
        <v>87930.25</v>
      </c>
      <c r="E13" s="56">
        <v>79356.55</v>
      </c>
      <c r="F13" s="56">
        <v>0</v>
      </c>
      <c r="G13" s="56">
        <v>0</v>
      </c>
      <c r="H13" s="56">
        <v>0</v>
      </c>
      <c r="J13" s="57"/>
    </row>
    <row r="14" spans="1:8" ht="15">
      <c r="A14" s="58"/>
      <c r="B14" s="58" t="s">
        <v>46</v>
      </c>
      <c r="C14" s="59">
        <f aca="true" t="shared" si="0" ref="C14:H14">SUM(C8:C13)</f>
        <v>9487640.059999999</v>
      </c>
      <c r="D14" s="59">
        <f t="shared" si="0"/>
        <v>2339426.79</v>
      </c>
      <c r="E14" s="59">
        <f t="shared" si="0"/>
        <v>2347426.1999999997</v>
      </c>
      <c r="F14" s="59">
        <f t="shared" si="0"/>
        <v>4625137.180000001</v>
      </c>
      <c r="G14" s="59">
        <f t="shared" si="0"/>
        <v>95035.03</v>
      </c>
      <c r="H14" s="59">
        <f t="shared" si="0"/>
        <v>86255.84</v>
      </c>
    </row>
    <row r="15" spans="1:8" ht="15">
      <c r="A15" s="37"/>
      <c r="B15" s="37"/>
      <c r="C15" s="38"/>
      <c r="D15" s="38"/>
      <c r="E15" s="38"/>
      <c r="F15" s="38"/>
      <c r="G15" s="38"/>
      <c r="H15" s="38"/>
    </row>
    <row r="16" spans="1:8" ht="15">
      <c r="A16" s="37"/>
      <c r="B16" s="37"/>
      <c r="C16" s="38"/>
      <c r="D16" s="38"/>
      <c r="E16" s="38"/>
      <c r="F16" s="38"/>
      <c r="G16" s="38"/>
      <c r="H16" s="38"/>
    </row>
    <row r="17" spans="1:8" s="51" customFormat="1" ht="11.25" customHeight="1">
      <c r="A17" s="48" t="s">
        <v>47</v>
      </c>
      <c r="B17" s="48"/>
      <c r="C17" s="49"/>
      <c r="D17" s="49"/>
      <c r="E17" s="49"/>
      <c r="F17" s="7"/>
      <c r="G17" s="7"/>
      <c r="H17" s="50" t="s">
        <v>30</v>
      </c>
    </row>
    <row r="18" spans="1:8" ht="15">
      <c r="A18" s="11"/>
      <c r="B18" s="11"/>
      <c r="C18" s="2"/>
      <c r="D18" s="2"/>
      <c r="E18" s="2"/>
      <c r="F18" s="2"/>
      <c r="G18" s="2"/>
      <c r="H18" s="2"/>
    </row>
    <row r="19" spans="1:8" ht="15" customHeight="1">
      <c r="A19" s="13" t="s">
        <v>4</v>
      </c>
      <c r="B19" s="14" t="s">
        <v>5</v>
      </c>
      <c r="C19" s="15" t="s">
        <v>6</v>
      </c>
      <c r="D19" s="52">
        <v>2016</v>
      </c>
      <c r="E19" s="52">
        <v>2015</v>
      </c>
      <c r="F19" s="53" t="s">
        <v>31</v>
      </c>
      <c r="G19" s="53" t="s">
        <v>32</v>
      </c>
      <c r="H19" s="54" t="s">
        <v>33</v>
      </c>
    </row>
    <row r="20" spans="1:8" ht="15">
      <c r="A20" s="29" t="s">
        <v>48</v>
      </c>
      <c r="B20" s="29" t="s">
        <v>49</v>
      </c>
      <c r="C20" s="56">
        <v>1281719.72</v>
      </c>
      <c r="D20" s="56">
        <v>1625928.1</v>
      </c>
      <c r="E20" s="56">
        <v>333564.2</v>
      </c>
      <c r="F20" s="56">
        <v>75459.4</v>
      </c>
      <c r="G20" s="56">
        <v>43500</v>
      </c>
      <c r="H20" s="56">
        <v>0</v>
      </c>
    </row>
    <row r="21" spans="1:8" ht="15">
      <c r="A21" s="29" t="s">
        <v>50</v>
      </c>
      <c r="B21" s="29" t="s">
        <v>51</v>
      </c>
      <c r="C21" s="56">
        <v>2030.36</v>
      </c>
      <c r="D21" s="56">
        <v>479.78</v>
      </c>
      <c r="E21" s="56">
        <v>1234.3</v>
      </c>
      <c r="F21" s="56">
        <v>1314.62</v>
      </c>
      <c r="G21" s="56">
        <v>204.6</v>
      </c>
      <c r="H21" s="56">
        <v>0</v>
      </c>
    </row>
    <row r="22" spans="1:8" ht="15">
      <c r="A22" s="29" t="s">
        <v>52</v>
      </c>
      <c r="B22" s="29" t="s">
        <v>53</v>
      </c>
      <c r="C22" s="56">
        <v>3642.75</v>
      </c>
      <c r="D22" s="56">
        <v>3981.45</v>
      </c>
      <c r="E22" s="56">
        <v>748.06</v>
      </c>
      <c r="F22" s="56">
        <v>405.05</v>
      </c>
      <c r="G22" s="56">
        <v>-403.72</v>
      </c>
      <c r="H22" s="56">
        <v>0</v>
      </c>
    </row>
    <row r="23" spans="1:8" ht="15">
      <c r="A23" s="29" t="s">
        <v>54</v>
      </c>
      <c r="B23" s="29" t="s">
        <v>55</v>
      </c>
      <c r="C23" s="56">
        <v>4302.93</v>
      </c>
      <c r="D23" s="56">
        <v>0</v>
      </c>
      <c r="E23" s="56">
        <v>0</v>
      </c>
      <c r="F23" s="56">
        <v>2514.96</v>
      </c>
      <c r="G23" s="56">
        <v>0</v>
      </c>
      <c r="H23" s="56">
        <v>0</v>
      </c>
    </row>
    <row r="24" spans="1:8" ht="15">
      <c r="A24" s="29" t="s">
        <v>56</v>
      </c>
      <c r="B24" s="29" t="s">
        <v>57</v>
      </c>
      <c r="C24" s="56">
        <v>4747.6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</row>
    <row r="25" spans="1:8" ht="15">
      <c r="A25" s="29" t="s">
        <v>58</v>
      </c>
      <c r="B25" s="29" t="s">
        <v>59</v>
      </c>
      <c r="C25" s="56">
        <v>12063.72</v>
      </c>
      <c r="D25" s="56">
        <v>3471.18</v>
      </c>
      <c r="E25" s="56">
        <v>11459.55</v>
      </c>
      <c r="F25" s="56">
        <v>8817.53</v>
      </c>
      <c r="G25" s="56">
        <v>26245.36</v>
      </c>
      <c r="H25" s="56">
        <v>0</v>
      </c>
    </row>
    <row r="26" spans="1:8" ht="15">
      <c r="A26" s="29" t="s">
        <v>60</v>
      </c>
      <c r="B26" s="29" t="s">
        <v>61</v>
      </c>
      <c r="C26" s="56">
        <v>6641.51</v>
      </c>
      <c r="D26" s="56">
        <v>7234.5</v>
      </c>
      <c r="E26" s="56">
        <v>5073.65</v>
      </c>
      <c r="F26" s="56">
        <v>16586.92</v>
      </c>
      <c r="G26" s="56">
        <v>20017.5</v>
      </c>
      <c r="H26" s="56">
        <v>0</v>
      </c>
    </row>
    <row r="27" spans="1:8" ht="15">
      <c r="A27" s="29" t="s">
        <v>62</v>
      </c>
      <c r="B27" s="29" t="s">
        <v>63</v>
      </c>
      <c r="C27" s="56">
        <v>1168.64</v>
      </c>
      <c r="D27" s="56">
        <v>3936.31</v>
      </c>
      <c r="E27" s="56">
        <v>0</v>
      </c>
      <c r="F27" s="56">
        <v>1594.26</v>
      </c>
      <c r="G27" s="56">
        <v>3662.34</v>
      </c>
      <c r="H27" s="56">
        <v>0</v>
      </c>
    </row>
    <row r="28" spans="1:8" ht="15">
      <c r="A28" s="29" t="s">
        <v>64</v>
      </c>
      <c r="B28" s="29" t="s">
        <v>65</v>
      </c>
      <c r="C28" s="56">
        <v>12983.83</v>
      </c>
      <c r="D28" s="56">
        <v>8662.56</v>
      </c>
      <c r="E28" s="56">
        <v>11639</v>
      </c>
      <c r="F28" s="56">
        <v>15194.76</v>
      </c>
      <c r="G28" s="56">
        <v>-1216.65</v>
      </c>
      <c r="H28" s="56">
        <v>0</v>
      </c>
    </row>
    <row r="29" spans="1:8" ht="15">
      <c r="A29" s="29" t="s">
        <v>66</v>
      </c>
      <c r="B29" s="29" t="s">
        <v>67</v>
      </c>
      <c r="C29" s="56">
        <v>9266.92</v>
      </c>
      <c r="D29" s="56">
        <v>33577.17</v>
      </c>
      <c r="E29" s="56">
        <v>12493.42</v>
      </c>
      <c r="F29" s="56">
        <v>984.67</v>
      </c>
      <c r="G29" s="56">
        <v>19763.43</v>
      </c>
      <c r="H29" s="56">
        <v>0</v>
      </c>
    </row>
    <row r="30" spans="1:8" ht="15">
      <c r="A30" s="29" t="s">
        <v>68</v>
      </c>
      <c r="B30" s="29" t="s">
        <v>69</v>
      </c>
      <c r="C30" s="56">
        <v>31247.3</v>
      </c>
      <c r="D30" s="56">
        <v>59405.15</v>
      </c>
      <c r="E30" s="56">
        <v>1062.82</v>
      </c>
      <c r="F30" s="56">
        <v>9524.22</v>
      </c>
      <c r="G30" s="56">
        <v>0</v>
      </c>
      <c r="H30" s="56">
        <v>0</v>
      </c>
    </row>
    <row r="31" spans="1:8" ht="15">
      <c r="A31" s="29" t="s">
        <v>70</v>
      </c>
      <c r="B31" s="29" t="s">
        <v>71</v>
      </c>
      <c r="C31" s="56">
        <v>147700</v>
      </c>
      <c r="D31" s="56">
        <v>147700</v>
      </c>
      <c r="E31" s="56">
        <v>147700</v>
      </c>
      <c r="F31" s="56">
        <v>147700</v>
      </c>
      <c r="G31" s="56">
        <v>147700</v>
      </c>
      <c r="H31" s="56">
        <v>0</v>
      </c>
    </row>
    <row r="32" spans="1:8" ht="15">
      <c r="A32" s="58"/>
      <c r="B32" s="58" t="s">
        <v>72</v>
      </c>
      <c r="C32" s="59">
        <f aca="true" t="shared" si="1" ref="C32:H32">SUM(C20:C31)</f>
        <v>1517515.28</v>
      </c>
      <c r="D32" s="59">
        <f t="shared" si="1"/>
        <v>1894376.2</v>
      </c>
      <c r="E32" s="59">
        <f t="shared" si="1"/>
        <v>524975</v>
      </c>
      <c r="F32" s="59">
        <f t="shared" si="1"/>
        <v>280096.39</v>
      </c>
      <c r="G32" s="59">
        <f t="shared" si="1"/>
        <v>259472.86</v>
      </c>
      <c r="H32" s="59">
        <f t="shared" si="1"/>
        <v>0</v>
      </c>
    </row>
  </sheetData>
  <dataValidations count="8">
    <dataValidation allowBlank="1" showInputMessage="1" showErrorMessage="1" prompt="Saldo final al 31 de diciembre de 2012." sqref="H7 H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G7 G19"/>
    <dataValidation allowBlank="1" showInputMessage="1" showErrorMessage="1" prompt="Saldo final al 31 de diciembre de 2014." sqref="F19 F7"/>
    <dataValidation allowBlank="1" showInputMessage="1" showErrorMessage="1" prompt="Saldo final al 31 de diciembre de 2015." sqref="E7 E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Saldo final al 31 de diciembre de 2016." sqref="D7 D19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69"/>
  <sheetViews>
    <sheetView view="pageBreakPreview" zoomScaleSheetLayoutView="100" workbookViewId="0" topLeftCell="A1">
      <selection activeCell="B44" sqref="B4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7" width="17.7109375" style="7" customWidth="1"/>
    <col min="8" max="9" width="18.7109375" style="6" customWidth="1"/>
    <col min="10" max="10" width="11.421875" style="6" customWidth="1"/>
    <col min="11" max="16384" width="11.421875" style="6" customWidth="1"/>
  </cols>
  <sheetData>
    <row r="1" spans="1:9" ht="15">
      <c r="A1" s="1" t="s">
        <v>0</v>
      </c>
      <c r="B1" s="1"/>
      <c r="I1" s="5"/>
    </row>
    <row r="2" spans="1:2" ht="15">
      <c r="A2" s="1" t="s">
        <v>1</v>
      </c>
      <c r="B2" s="1"/>
    </row>
    <row r="3" ht="15">
      <c r="J3" s="17"/>
    </row>
    <row r="4" ht="15">
      <c r="J4" s="17"/>
    </row>
    <row r="5" spans="1:9" ht="11.25" customHeight="1">
      <c r="A5" s="8" t="s">
        <v>73</v>
      </c>
      <c r="B5" s="9"/>
      <c r="E5" s="60"/>
      <c r="F5" s="60"/>
      <c r="I5" s="61" t="s">
        <v>74</v>
      </c>
    </row>
    <row r="6" spans="1:6" ht="15">
      <c r="A6" s="62"/>
      <c r="B6" s="62"/>
      <c r="C6" s="60"/>
      <c r="D6" s="60"/>
      <c r="E6" s="60"/>
      <c r="F6" s="60"/>
    </row>
    <row r="7" spans="1:9" ht="15" customHeight="1">
      <c r="A7" s="13" t="s">
        <v>4</v>
      </c>
      <c r="B7" s="14" t="s">
        <v>5</v>
      </c>
      <c r="C7" s="63" t="s">
        <v>75</v>
      </c>
      <c r="D7" s="63" t="s">
        <v>76</v>
      </c>
      <c r="E7" s="63" t="s">
        <v>77</v>
      </c>
      <c r="F7" s="63" t="s">
        <v>78</v>
      </c>
      <c r="G7" s="64" t="s">
        <v>79</v>
      </c>
      <c r="H7" s="14" t="s">
        <v>80</v>
      </c>
      <c r="I7" s="14" t="s">
        <v>81</v>
      </c>
    </row>
    <row r="8" spans="1:9" ht="15">
      <c r="A8" s="65" t="s">
        <v>82</v>
      </c>
      <c r="B8" s="66" t="s">
        <v>83</v>
      </c>
      <c r="C8" s="19">
        <v>20729.81</v>
      </c>
      <c r="D8" s="67">
        <f>+C8</f>
        <v>20729.81</v>
      </c>
      <c r="E8" s="67"/>
      <c r="F8" s="67"/>
      <c r="G8" s="68"/>
      <c r="H8" s="69" t="s">
        <v>84</v>
      </c>
      <c r="I8" s="70"/>
    </row>
    <row r="9" spans="1:9" ht="15">
      <c r="A9" s="65" t="s">
        <v>85</v>
      </c>
      <c r="B9" s="66" t="s">
        <v>86</v>
      </c>
      <c r="C9" s="19">
        <v>194000</v>
      </c>
      <c r="D9" s="67">
        <f aca="true" t="shared" si="0" ref="D9:D43">+C9</f>
        <v>194000</v>
      </c>
      <c r="E9" s="67"/>
      <c r="F9" s="67"/>
      <c r="G9" s="68"/>
      <c r="H9" s="69" t="s">
        <v>84</v>
      </c>
      <c r="I9" s="70"/>
    </row>
    <row r="10" spans="1:9" ht="15">
      <c r="A10" s="65" t="s">
        <v>87</v>
      </c>
      <c r="B10" s="66" t="s">
        <v>88</v>
      </c>
      <c r="C10" s="19">
        <v>25000</v>
      </c>
      <c r="D10" s="67">
        <f t="shared" si="0"/>
        <v>25000</v>
      </c>
      <c r="E10" s="67"/>
      <c r="F10" s="67"/>
      <c r="G10" s="68"/>
      <c r="H10" s="69" t="s">
        <v>84</v>
      </c>
      <c r="I10" s="70"/>
    </row>
    <row r="11" spans="1:9" ht="15">
      <c r="A11" s="65" t="s">
        <v>89</v>
      </c>
      <c r="B11" s="66" t="s">
        <v>90</v>
      </c>
      <c r="C11" s="19">
        <v>40000</v>
      </c>
      <c r="D11" s="67">
        <f t="shared" si="0"/>
        <v>40000</v>
      </c>
      <c r="E11" s="67"/>
      <c r="F11" s="67"/>
      <c r="G11" s="68"/>
      <c r="H11" s="69" t="s">
        <v>84</v>
      </c>
      <c r="I11" s="70"/>
    </row>
    <row r="12" spans="1:9" ht="15">
      <c r="A12" s="65" t="s">
        <v>91</v>
      </c>
      <c r="B12" s="66" t="s">
        <v>92</v>
      </c>
      <c r="C12" s="19">
        <v>-107.82</v>
      </c>
      <c r="D12" s="67">
        <f t="shared" si="0"/>
        <v>-107.82</v>
      </c>
      <c r="E12" s="67"/>
      <c r="F12" s="67"/>
      <c r="G12" s="68"/>
      <c r="H12" s="69" t="s">
        <v>84</v>
      </c>
      <c r="I12" s="70"/>
    </row>
    <row r="13" spans="1:9" ht="15">
      <c r="A13" s="65" t="s">
        <v>93</v>
      </c>
      <c r="B13" s="66" t="s">
        <v>94</v>
      </c>
      <c r="C13" s="19">
        <v>-2078.05</v>
      </c>
      <c r="D13" s="67">
        <f t="shared" si="0"/>
        <v>-2078.05</v>
      </c>
      <c r="E13" s="67"/>
      <c r="F13" s="67"/>
      <c r="G13" s="68"/>
      <c r="H13" s="69" t="s">
        <v>84</v>
      </c>
      <c r="I13" s="70"/>
    </row>
    <row r="14" spans="1:9" ht="15">
      <c r="A14" s="65" t="s">
        <v>95</v>
      </c>
      <c r="B14" s="66" t="s">
        <v>96</v>
      </c>
      <c r="C14" s="19">
        <v>6000</v>
      </c>
      <c r="D14" s="67">
        <f t="shared" si="0"/>
        <v>6000</v>
      </c>
      <c r="E14" s="67"/>
      <c r="F14" s="67"/>
      <c r="G14" s="68"/>
      <c r="H14" s="69" t="s">
        <v>84</v>
      </c>
      <c r="I14" s="70"/>
    </row>
    <row r="15" spans="1:9" ht="15">
      <c r="A15" s="65" t="s">
        <v>97</v>
      </c>
      <c r="B15" s="66" t="s">
        <v>98</v>
      </c>
      <c r="C15" s="19">
        <v>6500</v>
      </c>
      <c r="D15" s="67">
        <f t="shared" si="0"/>
        <v>6500</v>
      </c>
      <c r="E15" s="67"/>
      <c r="F15" s="67"/>
      <c r="G15" s="68"/>
      <c r="H15" s="69" t="s">
        <v>84</v>
      </c>
      <c r="I15" s="70"/>
    </row>
    <row r="16" spans="1:9" ht="15">
      <c r="A16" s="65" t="s">
        <v>99</v>
      </c>
      <c r="B16" s="66" t="s">
        <v>100</v>
      </c>
      <c r="C16" s="19">
        <v>-614.7</v>
      </c>
      <c r="D16" s="67">
        <f t="shared" si="0"/>
        <v>-614.7</v>
      </c>
      <c r="E16" s="67"/>
      <c r="F16" s="67"/>
      <c r="G16" s="68"/>
      <c r="H16" s="69" t="s">
        <v>84</v>
      </c>
      <c r="I16" s="70"/>
    </row>
    <row r="17" spans="1:9" ht="15">
      <c r="A17" s="65" t="s">
        <v>101</v>
      </c>
      <c r="B17" s="66" t="s">
        <v>102</v>
      </c>
      <c r="C17" s="19">
        <v>6240</v>
      </c>
      <c r="D17" s="67">
        <f t="shared" si="0"/>
        <v>6240</v>
      </c>
      <c r="E17" s="67"/>
      <c r="F17" s="67"/>
      <c r="G17" s="68"/>
      <c r="H17" s="69" t="s">
        <v>84</v>
      </c>
      <c r="I17" s="70"/>
    </row>
    <row r="18" spans="1:9" ht="15">
      <c r="A18" s="65" t="s">
        <v>103</v>
      </c>
      <c r="B18" s="66" t="s">
        <v>104</v>
      </c>
      <c r="C18" s="19">
        <v>0.04</v>
      </c>
      <c r="D18" s="67">
        <f t="shared" si="0"/>
        <v>0.04</v>
      </c>
      <c r="E18" s="67"/>
      <c r="F18" s="67"/>
      <c r="G18" s="68"/>
      <c r="H18" s="69" t="s">
        <v>84</v>
      </c>
      <c r="I18" s="70"/>
    </row>
    <row r="19" spans="1:9" ht="15">
      <c r="A19" s="65" t="s">
        <v>105</v>
      </c>
      <c r="B19" s="66" t="s">
        <v>106</v>
      </c>
      <c r="C19" s="19">
        <v>0.01</v>
      </c>
      <c r="D19" s="67">
        <f t="shared" si="0"/>
        <v>0.01</v>
      </c>
      <c r="E19" s="67"/>
      <c r="F19" s="67"/>
      <c r="G19" s="68"/>
      <c r="H19" s="69" t="s">
        <v>84</v>
      </c>
      <c r="I19" s="70"/>
    </row>
    <row r="20" spans="1:9" ht="15">
      <c r="A20" s="65" t="s">
        <v>107</v>
      </c>
      <c r="B20" s="66" t="s">
        <v>108</v>
      </c>
      <c r="C20" s="19">
        <v>25000</v>
      </c>
      <c r="D20" s="67">
        <f t="shared" si="0"/>
        <v>25000</v>
      </c>
      <c r="E20" s="67"/>
      <c r="F20" s="67"/>
      <c r="G20" s="68"/>
      <c r="H20" s="69" t="s">
        <v>84</v>
      </c>
      <c r="I20" s="70"/>
    </row>
    <row r="21" spans="1:9" ht="15">
      <c r="A21" s="65" t="s">
        <v>109</v>
      </c>
      <c r="B21" s="66" t="s">
        <v>110</v>
      </c>
      <c r="C21" s="19">
        <v>0.3</v>
      </c>
      <c r="D21" s="67">
        <f t="shared" si="0"/>
        <v>0.3</v>
      </c>
      <c r="E21" s="67"/>
      <c r="F21" s="67"/>
      <c r="G21" s="68"/>
      <c r="H21" s="69" t="s">
        <v>84</v>
      </c>
      <c r="I21" s="70"/>
    </row>
    <row r="22" spans="1:9" ht="15">
      <c r="A22" s="65" t="s">
        <v>111</v>
      </c>
      <c r="B22" s="66" t="s">
        <v>112</v>
      </c>
      <c r="C22" s="19">
        <v>5330</v>
      </c>
      <c r="D22" s="67">
        <f t="shared" si="0"/>
        <v>5330</v>
      </c>
      <c r="E22" s="67"/>
      <c r="F22" s="67"/>
      <c r="G22" s="68"/>
      <c r="H22" s="69" t="s">
        <v>84</v>
      </c>
      <c r="I22" s="70"/>
    </row>
    <row r="23" spans="1:9" ht="15">
      <c r="A23" s="65" t="s">
        <v>113</v>
      </c>
      <c r="B23" s="66" t="s">
        <v>114</v>
      </c>
      <c r="C23" s="19">
        <v>46000</v>
      </c>
      <c r="D23" s="67">
        <f t="shared" si="0"/>
        <v>46000</v>
      </c>
      <c r="E23" s="67"/>
      <c r="F23" s="67"/>
      <c r="G23" s="68"/>
      <c r="H23" s="69" t="s">
        <v>84</v>
      </c>
      <c r="I23" s="70"/>
    </row>
    <row r="24" spans="1:9" ht="15">
      <c r="A24" s="65" t="s">
        <v>115</v>
      </c>
      <c r="B24" s="66" t="s">
        <v>116</v>
      </c>
      <c r="C24" s="19">
        <v>12337</v>
      </c>
      <c r="D24" s="67">
        <f t="shared" si="0"/>
        <v>12337</v>
      </c>
      <c r="E24" s="67"/>
      <c r="F24" s="67"/>
      <c r="G24" s="68"/>
      <c r="H24" s="69" t="s">
        <v>84</v>
      </c>
      <c r="I24" s="70"/>
    </row>
    <row r="25" spans="1:9" ht="15">
      <c r="A25" s="65" t="s">
        <v>117</v>
      </c>
      <c r="B25" s="66" t="s">
        <v>118</v>
      </c>
      <c r="C25" s="19">
        <v>44000.01</v>
      </c>
      <c r="D25" s="67">
        <f t="shared" si="0"/>
        <v>44000.01</v>
      </c>
      <c r="E25" s="67"/>
      <c r="F25" s="67"/>
      <c r="G25" s="68"/>
      <c r="H25" s="69" t="s">
        <v>84</v>
      </c>
      <c r="I25" s="70"/>
    </row>
    <row r="26" spans="1:9" ht="15">
      <c r="A26" s="65" t="s">
        <v>119</v>
      </c>
      <c r="B26" s="66" t="s">
        <v>120</v>
      </c>
      <c r="C26" s="19">
        <v>12000</v>
      </c>
      <c r="D26" s="67">
        <f t="shared" si="0"/>
        <v>12000</v>
      </c>
      <c r="E26" s="67"/>
      <c r="F26" s="67"/>
      <c r="G26" s="68"/>
      <c r="H26" s="69" t="s">
        <v>84</v>
      </c>
      <c r="I26" s="70"/>
    </row>
    <row r="27" spans="1:9" ht="15">
      <c r="A27" s="65" t="s">
        <v>121</v>
      </c>
      <c r="B27" s="66" t="s">
        <v>122</v>
      </c>
      <c r="C27" s="19">
        <v>0.01</v>
      </c>
      <c r="D27" s="67">
        <f t="shared" si="0"/>
        <v>0.01</v>
      </c>
      <c r="E27" s="67"/>
      <c r="F27" s="67"/>
      <c r="G27" s="68"/>
      <c r="H27" s="69" t="s">
        <v>84</v>
      </c>
      <c r="I27" s="70"/>
    </row>
    <row r="28" spans="1:9" ht="15">
      <c r="A28" s="65" t="s">
        <v>123</v>
      </c>
      <c r="B28" s="66" t="s">
        <v>124</v>
      </c>
      <c r="C28" s="19">
        <v>6000</v>
      </c>
      <c r="D28" s="67">
        <f t="shared" si="0"/>
        <v>6000</v>
      </c>
      <c r="E28" s="67"/>
      <c r="F28" s="67"/>
      <c r="G28" s="68"/>
      <c r="H28" s="69" t="s">
        <v>84</v>
      </c>
      <c r="I28" s="70"/>
    </row>
    <row r="29" spans="1:9" ht="15">
      <c r="A29" s="65" t="s">
        <v>125</v>
      </c>
      <c r="B29" s="66" t="s">
        <v>126</v>
      </c>
      <c r="C29" s="19">
        <v>15000</v>
      </c>
      <c r="D29" s="67">
        <f t="shared" si="0"/>
        <v>15000</v>
      </c>
      <c r="E29" s="67"/>
      <c r="F29" s="67"/>
      <c r="G29" s="68"/>
      <c r="H29" s="69" t="s">
        <v>84</v>
      </c>
      <c r="I29" s="70"/>
    </row>
    <row r="30" spans="1:9" ht="15">
      <c r="A30" s="65" t="s">
        <v>127</v>
      </c>
      <c r="B30" s="66" t="s">
        <v>128</v>
      </c>
      <c r="C30" s="19">
        <v>5500</v>
      </c>
      <c r="D30" s="67">
        <f t="shared" si="0"/>
        <v>5500</v>
      </c>
      <c r="E30" s="67"/>
      <c r="F30" s="67"/>
      <c r="G30" s="68"/>
      <c r="H30" s="69" t="s">
        <v>84</v>
      </c>
      <c r="I30" s="70"/>
    </row>
    <row r="31" spans="1:9" ht="15">
      <c r="A31" s="65" t="s">
        <v>129</v>
      </c>
      <c r="B31" s="66" t="s">
        <v>130</v>
      </c>
      <c r="C31" s="19">
        <v>5900</v>
      </c>
      <c r="D31" s="67">
        <f t="shared" si="0"/>
        <v>5900</v>
      </c>
      <c r="E31" s="67"/>
      <c r="F31" s="67"/>
      <c r="G31" s="68"/>
      <c r="H31" s="69" t="s">
        <v>84</v>
      </c>
      <c r="I31" s="70"/>
    </row>
    <row r="32" spans="1:9" ht="15">
      <c r="A32" s="65" t="s">
        <v>131</v>
      </c>
      <c r="B32" s="66" t="s">
        <v>132</v>
      </c>
      <c r="C32" s="19">
        <v>4400</v>
      </c>
      <c r="D32" s="67">
        <f t="shared" si="0"/>
        <v>4400</v>
      </c>
      <c r="E32" s="67"/>
      <c r="F32" s="67"/>
      <c r="G32" s="68"/>
      <c r="H32" s="69" t="s">
        <v>84</v>
      </c>
      <c r="I32" s="70"/>
    </row>
    <row r="33" spans="1:9" ht="15">
      <c r="A33" s="65" t="s">
        <v>133</v>
      </c>
      <c r="B33" s="66" t="s">
        <v>134</v>
      </c>
      <c r="C33" s="19">
        <v>6000</v>
      </c>
      <c r="D33" s="67">
        <f t="shared" si="0"/>
        <v>6000</v>
      </c>
      <c r="E33" s="67"/>
      <c r="F33" s="67"/>
      <c r="G33" s="68"/>
      <c r="H33" s="69" t="s">
        <v>84</v>
      </c>
      <c r="I33" s="70"/>
    </row>
    <row r="34" spans="1:9" ht="15">
      <c r="A34" s="65" t="s">
        <v>135</v>
      </c>
      <c r="B34" s="66" t="s">
        <v>136</v>
      </c>
      <c r="C34" s="19">
        <v>3100</v>
      </c>
      <c r="D34" s="67">
        <f t="shared" si="0"/>
        <v>3100</v>
      </c>
      <c r="E34" s="67"/>
      <c r="F34" s="67"/>
      <c r="G34" s="68"/>
      <c r="H34" s="69" t="s">
        <v>84</v>
      </c>
      <c r="I34" s="70"/>
    </row>
    <row r="35" spans="1:9" ht="15">
      <c r="A35" s="65" t="s">
        <v>137</v>
      </c>
      <c r="B35" s="66" t="s">
        <v>138</v>
      </c>
      <c r="C35" s="19">
        <v>13000</v>
      </c>
      <c r="D35" s="67">
        <f t="shared" si="0"/>
        <v>13000</v>
      </c>
      <c r="E35" s="67"/>
      <c r="F35" s="67"/>
      <c r="G35" s="68"/>
      <c r="H35" s="69" t="s">
        <v>84</v>
      </c>
      <c r="I35" s="70"/>
    </row>
    <row r="36" spans="1:9" ht="15">
      <c r="A36" s="65" t="s">
        <v>139</v>
      </c>
      <c r="B36" s="66" t="s">
        <v>140</v>
      </c>
      <c r="C36" s="19">
        <v>0.11</v>
      </c>
      <c r="D36" s="67">
        <f t="shared" si="0"/>
        <v>0.11</v>
      </c>
      <c r="E36" s="67"/>
      <c r="F36" s="67"/>
      <c r="G36" s="68"/>
      <c r="H36" s="69" t="s">
        <v>84</v>
      </c>
      <c r="I36" s="70"/>
    </row>
    <row r="37" spans="1:9" ht="15">
      <c r="A37" s="65" t="s">
        <v>141</v>
      </c>
      <c r="B37" s="66" t="s">
        <v>142</v>
      </c>
      <c r="C37" s="19">
        <v>3096</v>
      </c>
      <c r="D37" s="67">
        <f t="shared" si="0"/>
        <v>3096</v>
      </c>
      <c r="E37" s="67"/>
      <c r="F37" s="67"/>
      <c r="G37" s="68"/>
      <c r="H37" s="69" t="s">
        <v>84</v>
      </c>
      <c r="I37" s="70"/>
    </row>
    <row r="38" spans="1:9" ht="15">
      <c r="A38" s="65" t="s">
        <v>143</v>
      </c>
      <c r="B38" s="66" t="s">
        <v>144</v>
      </c>
      <c r="C38" s="19">
        <v>73000</v>
      </c>
      <c r="D38" s="67">
        <f t="shared" si="0"/>
        <v>73000</v>
      </c>
      <c r="E38" s="67"/>
      <c r="F38" s="67"/>
      <c r="G38" s="68"/>
      <c r="H38" s="69" t="s">
        <v>84</v>
      </c>
      <c r="I38" s="70"/>
    </row>
    <row r="39" spans="1:9" ht="15">
      <c r="A39" s="65" t="s">
        <v>145</v>
      </c>
      <c r="B39" s="66" t="s">
        <v>146</v>
      </c>
      <c r="C39" s="19">
        <v>10000</v>
      </c>
      <c r="D39" s="67">
        <f t="shared" si="0"/>
        <v>10000</v>
      </c>
      <c r="E39" s="67"/>
      <c r="F39" s="67"/>
      <c r="G39" s="68"/>
      <c r="H39" s="69" t="s">
        <v>84</v>
      </c>
      <c r="I39" s="70"/>
    </row>
    <row r="40" spans="1:9" ht="15">
      <c r="A40" s="65" t="s">
        <v>147</v>
      </c>
      <c r="B40" s="66" t="s">
        <v>148</v>
      </c>
      <c r="C40" s="19">
        <v>29980</v>
      </c>
      <c r="D40" s="67">
        <f t="shared" si="0"/>
        <v>29980</v>
      </c>
      <c r="E40" s="67"/>
      <c r="F40" s="67"/>
      <c r="G40" s="68"/>
      <c r="H40" s="69" t="s">
        <v>84</v>
      </c>
      <c r="I40" s="70"/>
    </row>
    <row r="41" spans="1:9" ht="15">
      <c r="A41" s="65" t="s">
        <v>149</v>
      </c>
      <c r="B41" s="66" t="s">
        <v>150</v>
      </c>
      <c r="C41" s="19">
        <v>366.52</v>
      </c>
      <c r="D41" s="67">
        <f t="shared" si="0"/>
        <v>366.52</v>
      </c>
      <c r="E41" s="67"/>
      <c r="F41" s="67"/>
      <c r="G41" s="68"/>
      <c r="H41" s="69" t="s">
        <v>84</v>
      </c>
      <c r="I41" s="70"/>
    </row>
    <row r="42" spans="1:9" ht="15">
      <c r="A42" s="65" t="s">
        <v>151</v>
      </c>
      <c r="B42" s="66" t="s">
        <v>152</v>
      </c>
      <c r="C42" s="19">
        <v>73680</v>
      </c>
      <c r="D42" s="67">
        <f t="shared" si="0"/>
        <v>73680</v>
      </c>
      <c r="E42" s="67"/>
      <c r="F42" s="67"/>
      <c r="G42" s="68"/>
      <c r="H42" s="69" t="s">
        <v>152</v>
      </c>
      <c r="I42" s="70"/>
    </row>
    <row r="43" spans="1:9" ht="15">
      <c r="A43" s="65" t="s">
        <v>153</v>
      </c>
      <c r="B43" s="66" t="s">
        <v>154</v>
      </c>
      <c r="C43" s="19">
        <v>6245</v>
      </c>
      <c r="D43" s="67">
        <f t="shared" si="0"/>
        <v>6245</v>
      </c>
      <c r="E43" s="67"/>
      <c r="F43" s="67"/>
      <c r="G43" s="68"/>
      <c r="H43" s="69" t="s">
        <v>152</v>
      </c>
      <c r="I43" s="70"/>
    </row>
    <row r="44" spans="1:9" ht="15">
      <c r="A44" s="58"/>
      <c r="B44" s="58" t="s">
        <v>155</v>
      </c>
      <c r="C44" s="59">
        <f>SUM(C8:C43)</f>
        <v>695604.24</v>
      </c>
      <c r="D44" s="59">
        <f aca="true" t="shared" si="1" ref="D44:G44">SUM(D8:D43)</f>
        <v>695604.24</v>
      </c>
      <c r="E44" s="59">
        <f t="shared" si="1"/>
        <v>0</v>
      </c>
      <c r="F44" s="59">
        <f t="shared" si="1"/>
        <v>0</v>
      </c>
      <c r="G44" s="59">
        <f t="shared" si="1"/>
        <v>0</v>
      </c>
      <c r="H44" s="23"/>
      <c r="I44" s="23"/>
    </row>
    <row r="45" spans="1:9" ht="15">
      <c r="A45" s="37"/>
      <c r="B45" s="37"/>
      <c r="C45" s="38"/>
      <c r="D45" s="38"/>
      <c r="E45" s="38"/>
      <c r="F45" s="38"/>
      <c r="G45" s="38"/>
      <c r="H45" s="37"/>
      <c r="I45" s="37"/>
    </row>
    <row r="46" spans="1:9" ht="15">
      <c r="A46" s="37"/>
      <c r="B46" s="37"/>
      <c r="C46" s="38"/>
      <c r="D46" s="38"/>
      <c r="E46" s="38"/>
      <c r="F46" s="38"/>
      <c r="G46" s="38"/>
      <c r="H46" s="37"/>
      <c r="I46" s="37"/>
    </row>
    <row r="47" spans="1:9" ht="11.25" customHeight="1">
      <c r="A47" s="8" t="s">
        <v>156</v>
      </c>
      <c r="B47" s="9"/>
      <c r="E47" s="60"/>
      <c r="F47" s="60"/>
      <c r="I47" s="61" t="s">
        <v>74</v>
      </c>
    </row>
    <row r="48" spans="1:6" ht="15">
      <c r="A48" s="62"/>
      <c r="B48" s="62"/>
      <c r="C48" s="60"/>
      <c r="D48" s="60"/>
      <c r="E48" s="60"/>
      <c r="F48" s="60"/>
    </row>
    <row r="49" spans="1:9" ht="15" customHeight="1">
      <c r="A49" s="13" t="s">
        <v>4</v>
      </c>
      <c r="B49" s="14" t="s">
        <v>5</v>
      </c>
      <c r="C49" s="63" t="s">
        <v>75</v>
      </c>
      <c r="D49" s="63" t="s">
        <v>76</v>
      </c>
      <c r="E49" s="63" t="s">
        <v>77</v>
      </c>
      <c r="F49" s="63" t="s">
        <v>78</v>
      </c>
      <c r="G49" s="64" t="s">
        <v>79</v>
      </c>
      <c r="H49" s="14" t="s">
        <v>80</v>
      </c>
      <c r="I49" s="14" t="s">
        <v>81</v>
      </c>
    </row>
    <row r="50" spans="1:9" ht="15">
      <c r="A50" s="18"/>
      <c r="B50" s="71" t="s">
        <v>12</v>
      </c>
      <c r="C50" s="19"/>
      <c r="D50" s="72"/>
      <c r="E50" s="72"/>
      <c r="F50" s="72"/>
      <c r="G50" s="72"/>
      <c r="H50" s="69"/>
      <c r="I50" s="69"/>
    </row>
    <row r="51" spans="1:9" ht="15">
      <c r="A51" s="73"/>
      <c r="B51" s="73" t="s">
        <v>157</v>
      </c>
      <c r="C51" s="23">
        <f>SUM(C50:C50)</f>
        <v>0</v>
      </c>
      <c r="D51" s="23">
        <f>SUM(D50:D50)</f>
        <v>0</v>
      </c>
      <c r="E51" s="23">
        <f>SUM(E50:E50)</f>
        <v>0</v>
      </c>
      <c r="F51" s="23">
        <f>SUM(F50:F50)</f>
        <v>0</v>
      </c>
      <c r="G51" s="23">
        <f>SUM(G50:G50)</f>
        <v>0</v>
      </c>
      <c r="H51" s="23"/>
      <c r="I51" s="23"/>
    </row>
    <row r="54" spans="1:9" ht="15">
      <c r="A54" s="8" t="s">
        <v>158</v>
      </c>
      <c r="B54" s="9"/>
      <c r="E54" s="60"/>
      <c r="F54" s="60"/>
      <c r="I54" s="61" t="s">
        <v>74</v>
      </c>
    </row>
    <row r="55" spans="1:6" ht="15">
      <c r="A55" s="62"/>
      <c r="B55" s="62"/>
      <c r="C55" s="60"/>
      <c r="D55" s="60"/>
      <c r="E55" s="60"/>
      <c r="F55" s="60"/>
    </row>
    <row r="56" spans="1:9" ht="15">
      <c r="A56" s="13" t="s">
        <v>4</v>
      </c>
      <c r="B56" s="14" t="s">
        <v>5</v>
      </c>
      <c r="C56" s="63" t="s">
        <v>75</v>
      </c>
      <c r="D56" s="63" t="s">
        <v>76</v>
      </c>
      <c r="E56" s="63" t="s">
        <v>77</v>
      </c>
      <c r="F56" s="63" t="s">
        <v>78</v>
      </c>
      <c r="G56" s="64" t="s">
        <v>79</v>
      </c>
      <c r="H56" s="14" t="s">
        <v>80</v>
      </c>
      <c r="I56" s="14" t="s">
        <v>81</v>
      </c>
    </row>
    <row r="57" spans="1:9" ht="15">
      <c r="A57" s="18"/>
      <c r="B57" s="71" t="s">
        <v>12</v>
      </c>
      <c r="C57" s="19"/>
      <c r="D57" s="72"/>
      <c r="E57" s="72"/>
      <c r="F57" s="72"/>
      <c r="G57" s="72"/>
      <c r="H57" s="69"/>
      <c r="I57" s="69"/>
    </row>
    <row r="58" spans="1:9" ht="15">
      <c r="A58" s="73"/>
      <c r="B58" s="73" t="s">
        <v>159</v>
      </c>
      <c r="C58" s="23">
        <f>SUM(C57:C57)</f>
        <v>0</v>
      </c>
      <c r="D58" s="23">
        <f>SUM(D57:D57)</f>
        <v>0</v>
      </c>
      <c r="E58" s="23">
        <f>SUM(E57:E57)</f>
        <v>0</v>
      </c>
      <c r="F58" s="23">
        <f>SUM(F57:F57)</f>
        <v>0</v>
      </c>
      <c r="G58" s="23">
        <f>SUM(G57:G57)</f>
        <v>0</v>
      </c>
      <c r="H58" s="23"/>
      <c r="I58" s="23"/>
    </row>
    <row r="61" spans="1:9" ht="15">
      <c r="A61" s="8" t="s">
        <v>160</v>
      </c>
      <c r="B61" s="9"/>
      <c r="E61" s="60"/>
      <c r="F61" s="60"/>
      <c r="I61" s="61" t="s">
        <v>74</v>
      </c>
    </row>
    <row r="62" spans="1:6" ht="15">
      <c r="A62" s="62"/>
      <c r="B62" s="62"/>
      <c r="C62" s="60"/>
      <c r="D62" s="60"/>
      <c r="E62" s="60"/>
      <c r="F62" s="60"/>
    </row>
    <row r="63" spans="1:9" ht="15">
      <c r="A63" s="13" t="s">
        <v>4</v>
      </c>
      <c r="B63" s="14" t="s">
        <v>5</v>
      </c>
      <c r="C63" s="63" t="s">
        <v>75</v>
      </c>
      <c r="D63" s="63" t="s">
        <v>76</v>
      </c>
      <c r="E63" s="63" t="s">
        <v>77</v>
      </c>
      <c r="F63" s="63" t="s">
        <v>78</v>
      </c>
      <c r="G63" s="64" t="s">
        <v>79</v>
      </c>
      <c r="H63" s="14" t="s">
        <v>80</v>
      </c>
      <c r="I63" s="14" t="s">
        <v>81</v>
      </c>
    </row>
    <row r="64" spans="1:9" ht="15">
      <c r="A64" s="18"/>
      <c r="B64" s="71" t="s">
        <v>12</v>
      </c>
      <c r="C64" s="19"/>
      <c r="D64" s="72"/>
      <c r="E64" s="72"/>
      <c r="F64" s="72"/>
      <c r="G64" s="72"/>
      <c r="H64" s="69"/>
      <c r="I64" s="69"/>
    </row>
    <row r="65" spans="1:9" ht="15">
      <c r="A65" s="73"/>
      <c r="B65" s="73" t="s">
        <v>161</v>
      </c>
      <c r="C65" s="23">
        <f>SUM(C64:C64)</f>
        <v>0</v>
      </c>
      <c r="D65" s="23">
        <f>SUM(D64:D64)</f>
        <v>0</v>
      </c>
      <c r="E65" s="23">
        <f>SUM(E64:E64)</f>
        <v>0</v>
      </c>
      <c r="F65" s="23">
        <f>SUM(F64:F64)</f>
        <v>0</v>
      </c>
      <c r="G65" s="23">
        <f>SUM(G64:G64)</f>
        <v>0</v>
      </c>
      <c r="H65" s="23"/>
      <c r="I65" s="23"/>
    </row>
    <row r="68" spans="1:6" ht="15">
      <c r="A68" s="8" t="s">
        <v>162</v>
      </c>
      <c r="B68" s="9"/>
      <c r="C68" s="60"/>
      <c r="D68" s="60"/>
      <c r="E68" s="60"/>
      <c r="F68" s="60"/>
    </row>
    <row r="69" spans="1:6" ht="15">
      <c r="A69" s="62"/>
      <c r="B69" s="62"/>
      <c r="C69" s="60"/>
      <c r="D69" s="60"/>
      <c r="E69" s="60"/>
      <c r="F69" s="60"/>
    </row>
    <row r="70" spans="1:9" ht="15">
      <c r="A70" s="13" t="s">
        <v>4</v>
      </c>
      <c r="B70" s="14" t="s">
        <v>5</v>
      </c>
      <c r="C70" s="63" t="s">
        <v>75</v>
      </c>
      <c r="D70" s="63" t="s">
        <v>76</v>
      </c>
      <c r="E70" s="63" t="s">
        <v>77</v>
      </c>
      <c r="F70" s="63" t="s">
        <v>78</v>
      </c>
      <c r="G70" s="64" t="s">
        <v>79</v>
      </c>
      <c r="H70" s="14" t="s">
        <v>80</v>
      </c>
      <c r="I70" s="14" t="s">
        <v>81</v>
      </c>
    </row>
    <row r="71" spans="1:9" ht="15">
      <c r="A71" s="18" t="s">
        <v>163</v>
      </c>
      <c r="B71" s="74" t="s">
        <v>164</v>
      </c>
      <c r="C71" s="19">
        <v>4066960</v>
      </c>
      <c r="D71" s="72"/>
      <c r="E71" s="72"/>
      <c r="F71" s="72">
        <f>+C71</f>
        <v>4066960</v>
      </c>
      <c r="G71" s="72"/>
      <c r="H71" s="69"/>
      <c r="I71" s="69"/>
    </row>
    <row r="72" spans="1:9" ht="15">
      <c r="A72" s="18" t="s">
        <v>165</v>
      </c>
      <c r="B72" s="74" t="s">
        <v>166</v>
      </c>
      <c r="C72" s="19">
        <v>677377.12</v>
      </c>
      <c r="D72" s="72">
        <f>+C72</f>
        <v>677377.12</v>
      </c>
      <c r="E72" s="72"/>
      <c r="F72" s="72"/>
      <c r="G72" s="72"/>
      <c r="H72" s="69"/>
      <c r="I72" s="69"/>
    </row>
    <row r="73" spans="1:9" ht="15">
      <c r="A73" s="18" t="s">
        <v>167</v>
      </c>
      <c r="B73" s="74" t="s">
        <v>168</v>
      </c>
      <c r="C73" s="19">
        <v>560205.5</v>
      </c>
      <c r="D73" s="72">
        <f aca="true" t="shared" si="2" ref="D73:D136">+C73</f>
        <v>560205.5</v>
      </c>
      <c r="E73" s="72"/>
      <c r="F73" s="72"/>
      <c r="G73" s="72"/>
      <c r="H73" s="69"/>
      <c r="I73" s="69"/>
    </row>
    <row r="74" spans="1:9" ht="15">
      <c r="A74" s="18" t="s">
        <v>169</v>
      </c>
      <c r="B74" s="74" t="s">
        <v>170</v>
      </c>
      <c r="C74" s="19">
        <v>585278.76</v>
      </c>
      <c r="D74" s="72">
        <f t="shared" si="2"/>
        <v>585278.76</v>
      </c>
      <c r="E74" s="72"/>
      <c r="F74" s="72"/>
      <c r="G74" s="72"/>
      <c r="H74" s="69"/>
      <c r="I74" s="69"/>
    </row>
    <row r="75" spans="1:9" ht="15">
      <c r="A75" s="18" t="s">
        <v>171</v>
      </c>
      <c r="B75" s="74" t="s">
        <v>172</v>
      </c>
      <c r="C75" s="19">
        <v>453732.4</v>
      </c>
      <c r="D75" s="72">
        <f t="shared" si="2"/>
        <v>453732.4</v>
      </c>
      <c r="E75" s="72"/>
      <c r="F75" s="72"/>
      <c r="G75" s="72"/>
      <c r="H75" s="69"/>
      <c r="I75" s="69"/>
    </row>
    <row r="76" spans="1:9" ht="15">
      <c r="A76" s="18" t="s">
        <v>173</v>
      </c>
      <c r="B76" s="74" t="s">
        <v>174</v>
      </c>
      <c r="C76" s="19">
        <v>87635.52</v>
      </c>
      <c r="D76" s="72">
        <f t="shared" si="2"/>
        <v>87635.52</v>
      </c>
      <c r="E76" s="72"/>
      <c r="F76" s="72"/>
      <c r="G76" s="72"/>
      <c r="H76" s="69"/>
      <c r="I76" s="69"/>
    </row>
    <row r="77" spans="1:9" ht="15">
      <c r="A77" s="18" t="s">
        <v>175</v>
      </c>
      <c r="B77" s="74" t="s">
        <v>176</v>
      </c>
      <c r="C77" s="19">
        <v>3178789.56</v>
      </c>
      <c r="D77" s="72">
        <f t="shared" si="2"/>
        <v>3178789.56</v>
      </c>
      <c r="E77" s="72"/>
      <c r="F77" s="72"/>
      <c r="G77" s="72"/>
      <c r="H77" s="69"/>
      <c r="I77" s="69"/>
    </row>
    <row r="78" spans="1:9" ht="15">
      <c r="A78" s="18" t="s">
        <v>177</v>
      </c>
      <c r="B78" s="74" t="s">
        <v>178</v>
      </c>
      <c r="C78" s="19">
        <v>17929.34</v>
      </c>
      <c r="D78" s="72">
        <f t="shared" si="2"/>
        <v>17929.34</v>
      </c>
      <c r="E78" s="72"/>
      <c r="F78" s="72"/>
      <c r="G78" s="72"/>
      <c r="H78" s="69"/>
      <c r="I78" s="69"/>
    </row>
    <row r="79" spans="1:9" ht="15">
      <c r="A79" s="18" t="s">
        <v>179</v>
      </c>
      <c r="B79" s="74" t="s">
        <v>180</v>
      </c>
      <c r="C79" s="19">
        <v>1423147.74</v>
      </c>
      <c r="D79" s="72">
        <f t="shared" si="2"/>
        <v>1423147.74</v>
      </c>
      <c r="E79" s="72"/>
      <c r="F79" s="72"/>
      <c r="G79" s="72"/>
      <c r="H79" s="69"/>
      <c r="I79" s="69"/>
    </row>
    <row r="80" spans="1:9" ht="15">
      <c r="A80" s="18" t="s">
        <v>181</v>
      </c>
      <c r="B80" s="74" t="s">
        <v>182</v>
      </c>
      <c r="C80" s="19">
        <v>544868.02</v>
      </c>
      <c r="D80" s="72">
        <f t="shared" si="2"/>
        <v>544868.02</v>
      </c>
      <c r="E80" s="72"/>
      <c r="F80" s="72"/>
      <c r="G80" s="72"/>
      <c r="H80" s="69"/>
      <c r="I80" s="69"/>
    </row>
    <row r="81" spans="1:9" ht="15">
      <c r="A81" s="18" t="s">
        <v>183</v>
      </c>
      <c r="B81" s="74" t="s">
        <v>184</v>
      </c>
      <c r="C81" s="19">
        <v>13960905.94</v>
      </c>
      <c r="D81" s="72">
        <f t="shared" si="2"/>
        <v>13960905.94</v>
      </c>
      <c r="E81" s="72"/>
      <c r="F81" s="72"/>
      <c r="G81" s="72"/>
      <c r="H81" s="69"/>
      <c r="I81" s="69"/>
    </row>
    <row r="82" spans="1:9" ht="15">
      <c r="A82" s="18" t="s">
        <v>185</v>
      </c>
      <c r="B82" s="74" t="s">
        <v>186</v>
      </c>
      <c r="C82" s="19">
        <v>0.02</v>
      </c>
      <c r="D82" s="72">
        <f t="shared" si="2"/>
        <v>0.02</v>
      </c>
      <c r="E82" s="72"/>
      <c r="F82" s="72"/>
      <c r="G82" s="72"/>
      <c r="H82" s="69"/>
      <c r="I82" s="69"/>
    </row>
    <row r="83" spans="1:9" ht="15">
      <c r="A83" s="18" t="s">
        <v>187</v>
      </c>
      <c r="B83" s="74" t="s">
        <v>188</v>
      </c>
      <c r="C83" s="19">
        <v>1450183.81</v>
      </c>
      <c r="D83" s="72">
        <f t="shared" si="2"/>
        <v>1450183.81</v>
      </c>
      <c r="E83" s="72"/>
      <c r="F83" s="72"/>
      <c r="G83" s="72"/>
      <c r="H83" s="69"/>
      <c r="I83" s="69"/>
    </row>
    <row r="84" spans="1:9" ht="15">
      <c r="A84" s="18" t="s">
        <v>189</v>
      </c>
      <c r="B84" s="74" t="s">
        <v>190</v>
      </c>
      <c r="C84" s="19">
        <v>5201832.61</v>
      </c>
      <c r="D84" s="72">
        <f t="shared" si="2"/>
        <v>5201832.61</v>
      </c>
      <c r="E84" s="72"/>
      <c r="F84" s="72"/>
      <c r="G84" s="72"/>
      <c r="H84" s="69"/>
      <c r="I84" s="69"/>
    </row>
    <row r="85" spans="1:9" ht="15">
      <c r="A85" s="18" t="s">
        <v>191</v>
      </c>
      <c r="B85" s="74" t="s">
        <v>192</v>
      </c>
      <c r="C85" s="19">
        <v>490833.61</v>
      </c>
      <c r="D85" s="72">
        <f t="shared" si="2"/>
        <v>490833.61</v>
      </c>
      <c r="E85" s="72"/>
      <c r="F85" s="72"/>
      <c r="G85" s="72"/>
      <c r="H85" s="69"/>
      <c r="I85" s="69"/>
    </row>
    <row r="86" spans="1:9" ht="15">
      <c r="A86" s="18" t="s">
        <v>193</v>
      </c>
      <c r="B86" s="74" t="s">
        <v>194</v>
      </c>
      <c r="C86" s="19">
        <v>232328.92</v>
      </c>
      <c r="D86" s="72">
        <f t="shared" si="2"/>
        <v>232328.92</v>
      </c>
      <c r="E86" s="72"/>
      <c r="F86" s="72"/>
      <c r="G86" s="72"/>
      <c r="H86" s="69"/>
      <c r="I86" s="69"/>
    </row>
    <row r="87" spans="1:9" ht="15">
      <c r="A87" s="18" t="s">
        <v>195</v>
      </c>
      <c r="B87" s="74" t="s">
        <v>196</v>
      </c>
      <c r="C87" s="19">
        <v>75220.65</v>
      </c>
      <c r="D87" s="72">
        <f t="shared" si="2"/>
        <v>75220.65</v>
      </c>
      <c r="E87" s="72"/>
      <c r="F87" s="72"/>
      <c r="G87" s="72"/>
      <c r="H87" s="69"/>
      <c r="I87" s="69"/>
    </row>
    <row r="88" spans="1:9" ht="15">
      <c r="A88" s="18" t="s">
        <v>197</v>
      </c>
      <c r="B88" s="74" t="s">
        <v>198</v>
      </c>
      <c r="C88" s="19">
        <v>412685.81</v>
      </c>
      <c r="D88" s="72">
        <f t="shared" si="2"/>
        <v>412685.81</v>
      </c>
      <c r="E88" s="72"/>
      <c r="F88" s="72"/>
      <c r="G88" s="72"/>
      <c r="H88" s="69"/>
      <c r="I88" s="69"/>
    </row>
    <row r="89" spans="1:9" ht="15">
      <c r="A89" s="18" t="s">
        <v>199</v>
      </c>
      <c r="B89" s="74" t="s">
        <v>200</v>
      </c>
      <c r="C89" s="19">
        <v>289046</v>
      </c>
      <c r="D89" s="72">
        <f t="shared" si="2"/>
        <v>289046</v>
      </c>
      <c r="E89" s="72"/>
      <c r="F89" s="72"/>
      <c r="G89" s="72"/>
      <c r="H89" s="69"/>
      <c r="I89" s="69"/>
    </row>
    <row r="90" spans="1:9" ht="15">
      <c r="A90" s="18" t="s">
        <v>201</v>
      </c>
      <c r="B90" s="74" t="s">
        <v>202</v>
      </c>
      <c r="C90" s="19">
        <v>-0.06</v>
      </c>
      <c r="D90" s="72">
        <f t="shared" si="2"/>
        <v>-0.06</v>
      </c>
      <c r="E90" s="72"/>
      <c r="F90" s="72"/>
      <c r="G90" s="72"/>
      <c r="H90" s="69"/>
      <c r="I90" s="69"/>
    </row>
    <row r="91" spans="1:9" ht="15">
      <c r="A91" s="18" t="s">
        <v>203</v>
      </c>
      <c r="B91" s="74" t="s">
        <v>204</v>
      </c>
      <c r="C91" s="19">
        <v>1260811.68</v>
      </c>
      <c r="D91" s="72">
        <f t="shared" si="2"/>
        <v>1260811.68</v>
      </c>
      <c r="E91" s="72"/>
      <c r="F91" s="72"/>
      <c r="G91" s="72"/>
      <c r="H91" s="69"/>
      <c r="I91" s="69"/>
    </row>
    <row r="92" spans="1:9" ht="15">
      <c r="A92" s="18" t="s">
        <v>205</v>
      </c>
      <c r="B92" s="74" t="s">
        <v>206</v>
      </c>
      <c r="C92" s="19">
        <v>2077552.9</v>
      </c>
      <c r="D92" s="72">
        <f t="shared" si="2"/>
        <v>2077552.9</v>
      </c>
      <c r="E92" s="72"/>
      <c r="F92" s="72"/>
      <c r="G92" s="72"/>
      <c r="H92" s="69"/>
      <c r="I92" s="69"/>
    </row>
    <row r="93" spans="1:9" ht="15">
      <c r="A93" s="18" t="s">
        <v>207</v>
      </c>
      <c r="B93" s="74" t="s">
        <v>208</v>
      </c>
      <c r="C93" s="19">
        <v>700378.37</v>
      </c>
      <c r="D93" s="72">
        <f t="shared" si="2"/>
        <v>700378.37</v>
      </c>
      <c r="E93" s="72"/>
      <c r="F93" s="72"/>
      <c r="G93" s="72"/>
      <c r="H93" s="69"/>
      <c r="I93" s="69"/>
    </row>
    <row r="94" spans="1:9" ht="15">
      <c r="A94" s="18" t="s">
        <v>209</v>
      </c>
      <c r="B94" s="74" t="s">
        <v>210</v>
      </c>
      <c r="C94" s="19">
        <v>14868642.49</v>
      </c>
      <c r="D94" s="72">
        <f t="shared" si="2"/>
        <v>14868642.49</v>
      </c>
      <c r="E94" s="72"/>
      <c r="F94" s="72"/>
      <c r="G94" s="72"/>
      <c r="H94" s="69"/>
      <c r="I94" s="69"/>
    </row>
    <row r="95" spans="1:9" ht="15">
      <c r="A95" s="18" t="s">
        <v>211</v>
      </c>
      <c r="B95" s="74" t="s">
        <v>212</v>
      </c>
      <c r="C95" s="19">
        <v>1660012.51</v>
      </c>
      <c r="D95" s="72">
        <f t="shared" si="2"/>
        <v>1660012.51</v>
      </c>
      <c r="E95" s="72"/>
      <c r="F95" s="72"/>
      <c r="G95" s="72"/>
      <c r="H95" s="69"/>
      <c r="I95" s="69"/>
    </row>
    <row r="96" spans="1:9" ht="15">
      <c r="A96" s="18" t="s">
        <v>213</v>
      </c>
      <c r="B96" s="74" t="s">
        <v>214</v>
      </c>
      <c r="C96" s="19">
        <v>518938.2</v>
      </c>
      <c r="D96" s="72">
        <f t="shared" si="2"/>
        <v>518938.2</v>
      </c>
      <c r="E96" s="72"/>
      <c r="F96" s="72"/>
      <c r="G96" s="72"/>
      <c r="H96" s="69"/>
      <c r="I96" s="69"/>
    </row>
    <row r="97" spans="1:9" ht="15">
      <c r="A97" s="18" t="s">
        <v>215</v>
      </c>
      <c r="B97" s="74" t="s">
        <v>216</v>
      </c>
      <c r="C97" s="19">
        <v>83031.87</v>
      </c>
      <c r="D97" s="72">
        <f t="shared" si="2"/>
        <v>83031.87</v>
      </c>
      <c r="E97" s="72"/>
      <c r="F97" s="72"/>
      <c r="G97" s="72"/>
      <c r="H97" s="69"/>
      <c r="I97" s="69"/>
    </row>
    <row r="98" spans="1:9" ht="15">
      <c r="A98" s="18" t="s">
        <v>217</v>
      </c>
      <c r="B98" s="74" t="s">
        <v>218</v>
      </c>
      <c r="C98" s="19">
        <v>202048.89</v>
      </c>
      <c r="D98" s="72">
        <f t="shared" si="2"/>
        <v>202048.89</v>
      </c>
      <c r="E98" s="72"/>
      <c r="F98" s="72"/>
      <c r="G98" s="72"/>
      <c r="H98" s="69"/>
      <c r="I98" s="69"/>
    </row>
    <row r="99" spans="1:9" ht="15">
      <c r="A99" s="18" t="s">
        <v>219</v>
      </c>
      <c r="B99" s="74" t="s">
        <v>220</v>
      </c>
      <c r="C99" s="19">
        <v>397702.02</v>
      </c>
      <c r="D99" s="72">
        <f t="shared" si="2"/>
        <v>397702.02</v>
      </c>
      <c r="E99" s="72"/>
      <c r="F99" s="72"/>
      <c r="G99" s="72"/>
      <c r="H99" s="69"/>
      <c r="I99" s="69"/>
    </row>
    <row r="100" spans="1:9" ht="15">
      <c r="A100" s="18" t="s">
        <v>221</v>
      </c>
      <c r="B100" s="74" t="s">
        <v>222</v>
      </c>
      <c r="C100" s="19">
        <v>140796.4</v>
      </c>
      <c r="D100" s="72">
        <f t="shared" si="2"/>
        <v>140796.4</v>
      </c>
      <c r="E100" s="72"/>
      <c r="F100" s="72"/>
      <c r="G100" s="72"/>
      <c r="H100" s="69"/>
      <c r="I100" s="69"/>
    </row>
    <row r="101" spans="1:9" ht="15">
      <c r="A101" s="18" t="s">
        <v>223</v>
      </c>
      <c r="B101" s="74" t="s">
        <v>224</v>
      </c>
      <c r="C101" s="19">
        <v>1468194.53</v>
      </c>
      <c r="D101" s="72">
        <f t="shared" si="2"/>
        <v>1468194.53</v>
      </c>
      <c r="E101" s="72"/>
      <c r="F101" s="72"/>
      <c r="G101" s="72"/>
      <c r="H101" s="69"/>
      <c r="I101" s="69"/>
    </row>
    <row r="102" spans="1:9" ht="15">
      <c r="A102" s="18" t="s">
        <v>225</v>
      </c>
      <c r="B102" s="74" t="s">
        <v>226</v>
      </c>
      <c r="C102" s="19">
        <v>263591.61</v>
      </c>
      <c r="D102" s="72">
        <f t="shared" si="2"/>
        <v>263591.61</v>
      </c>
      <c r="E102" s="72"/>
      <c r="F102" s="72"/>
      <c r="G102" s="72"/>
      <c r="H102" s="69"/>
      <c r="I102" s="69"/>
    </row>
    <row r="103" spans="1:9" ht="15">
      <c r="A103" s="18" t="s">
        <v>227</v>
      </c>
      <c r="B103" s="74" t="s">
        <v>228</v>
      </c>
      <c r="C103" s="19">
        <v>70698.44</v>
      </c>
      <c r="D103" s="72">
        <f t="shared" si="2"/>
        <v>70698.44</v>
      </c>
      <c r="E103" s="72"/>
      <c r="F103" s="72"/>
      <c r="G103" s="72"/>
      <c r="H103" s="69"/>
      <c r="I103" s="69"/>
    </row>
    <row r="104" spans="1:9" ht="15">
      <c r="A104" s="18" t="s">
        <v>229</v>
      </c>
      <c r="B104" s="74" t="s">
        <v>230</v>
      </c>
      <c r="C104" s="19">
        <v>52547.53</v>
      </c>
      <c r="D104" s="72">
        <f t="shared" si="2"/>
        <v>52547.53</v>
      </c>
      <c r="E104" s="72"/>
      <c r="F104" s="72"/>
      <c r="G104" s="72"/>
      <c r="H104" s="69"/>
      <c r="I104" s="69"/>
    </row>
    <row r="105" spans="1:9" ht="15">
      <c r="A105" s="18" t="s">
        <v>231</v>
      </c>
      <c r="B105" s="74" t="s">
        <v>232</v>
      </c>
      <c r="C105" s="19">
        <v>18611.26</v>
      </c>
      <c r="D105" s="72">
        <f t="shared" si="2"/>
        <v>18611.26</v>
      </c>
      <c r="E105" s="72"/>
      <c r="F105" s="72"/>
      <c r="G105" s="72"/>
      <c r="H105" s="69"/>
      <c r="I105" s="69"/>
    </row>
    <row r="106" spans="1:9" ht="15">
      <c r="A106" s="18" t="s">
        <v>233</v>
      </c>
      <c r="B106" s="74" t="s">
        <v>234</v>
      </c>
      <c r="C106" s="19">
        <v>53883.09</v>
      </c>
      <c r="D106" s="72">
        <f t="shared" si="2"/>
        <v>53883.09</v>
      </c>
      <c r="E106" s="72"/>
      <c r="F106" s="72"/>
      <c r="G106" s="72"/>
      <c r="H106" s="69"/>
      <c r="I106" s="69"/>
    </row>
    <row r="107" spans="1:9" ht="15">
      <c r="A107" s="18" t="s">
        <v>235</v>
      </c>
      <c r="B107" s="74" t="s">
        <v>236</v>
      </c>
      <c r="C107" s="19">
        <v>718824.46</v>
      </c>
      <c r="D107" s="72">
        <f t="shared" si="2"/>
        <v>718824.46</v>
      </c>
      <c r="E107" s="72"/>
      <c r="F107" s="72"/>
      <c r="G107" s="72"/>
      <c r="H107" s="69"/>
      <c r="I107" s="69"/>
    </row>
    <row r="108" spans="1:9" ht="15">
      <c r="A108" s="18" t="s">
        <v>237</v>
      </c>
      <c r="B108" s="74" t="s">
        <v>238</v>
      </c>
      <c r="C108" s="19">
        <v>63432.29</v>
      </c>
      <c r="D108" s="72">
        <f t="shared" si="2"/>
        <v>63432.29</v>
      </c>
      <c r="E108" s="72"/>
      <c r="F108" s="72"/>
      <c r="G108" s="72"/>
      <c r="H108" s="69"/>
      <c r="I108" s="69"/>
    </row>
    <row r="109" spans="1:9" ht="15">
      <c r="A109" s="18" t="s">
        <v>239</v>
      </c>
      <c r="B109" s="74" t="s">
        <v>240</v>
      </c>
      <c r="C109" s="19">
        <v>788312.57</v>
      </c>
      <c r="D109" s="72">
        <f t="shared" si="2"/>
        <v>788312.57</v>
      </c>
      <c r="E109" s="72"/>
      <c r="F109" s="72"/>
      <c r="G109" s="72"/>
      <c r="H109" s="69"/>
      <c r="I109" s="69"/>
    </row>
    <row r="110" spans="1:9" ht="15">
      <c r="A110" s="18" t="s">
        <v>241</v>
      </c>
      <c r="B110" s="74" t="s">
        <v>242</v>
      </c>
      <c r="C110" s="19">
        <v>1505838.2</v>
      </c>
      <c r="D110" s="72">
        <f t="shared" si="2"/>
        <v>1505838.2</v>
      </c>
      <c r="E110" s="72"/>
      <c r="F110" s="72"/>
      <c r="G110" s="72"/>
      <c r="H110" s="69"/>
      <c r="I110" s="69"/>
    </row>
    <row r="111" spans="1:9" ht="15">
      <c r="A111" s="18" t="s">
        <v>243</v>
      </c>
      <c r="B111" s="74" t="s">
        <v>244</v>
      </c>
      <c r="C111" s="19">
        <v>0.01</v>
      </c>
      <c r="D111" s="72">
        <f t="shared" si="2"/>
        <v>0.01</v>
      </c>
      <c r="E111" s="72"/>
      <c r="F111" s="72"/>
      <c r="G111" s="72"/>
      <c r="H111" s="69"/>
      <c r="I111" s="69"/>
    </row>
    <row r="112" spans="1:9" ht="15">
      <c r="A112" s="18" t="s">
        <v>245</v>
      </c>
      <c r="B112" s="74" t="s">
        <v>246</v>
      </c>
      <c r="C112" s="19">
        <v>151911.14</v>
      </c>
      <c r="D112" s="72">
        <f t="shared" si="2"/>
        <v>151911.14</v>
      </c>
      <c r="E112" s="72"/>
      <c r="F112" s="72"/>
      <c r="G112" s="72"/>
      <c r="H112" s="69"/>
      <c r="I112" s="69"/>
    </row>
    <row r="113" spans="1:9" ht="15">
      <c r="A113" s="18" t="s">
        <v>247</v>
      </c>
      <c r="B113" s="74" t="s">
        <v>248</v>
      </c>
      <c r="C113" s="19">
        <v>2877631.96</v>
      </c>
      <c r="D113" s="72">
        <f t="shared" si="2"/>
        <v>2877631.96</v>
      </c>
      <c r="E113" s="72"/>
      <c r="F113" s="72"/>
      <c r="G113" s="72"/>
      <c r="H113" s="69"/>
      <c r="I113" s="69"/>
    </row>
    <row r="114" spans="1:9" ht="15">
      <c r="A114" s="18" t="s">
        <v>249</v>
      </c>
      <c r="B114" s="74" t="s">
        <v>250</v>
      </c>
      <c r="C114" s="19">
        <v>418028.38</v>
      </c>
      <c r="D114" s="72">
        <f t="shared" si="2"/>
        <v>418028.38</v>
      </c>
      <c r="E114" s="72"/>
      <c r="F114" s="72"/>
      <c r="G114" s="72"/>
      <c r="H114" s="69"/>
      <c r="I114" s="69"/>
    </row>
    <row r="115" spans="1:9" ht="15">
      <c r="A115" s="18" t="s">
        <v>251</v>
      </c>
      <c r="B115" s="74" t="s">
        <v>252</v>
      </c>
      <c r="C115" s="19">
        <v>47057.35</v>
      </c>
      <c r="D115" s="72">
        <f t="shared" si="2"/>
        <v>47057.35</v>
      </c>
      <c r="E115" s="72"/>
      <c r="F115" s="72"/>
      <c r="G115" s="72"/>
      <c r="H115" s="69"/>
      <c r="I115" s="69"/>
    </row>
    <row r="116" spans="1:9" ht="15">
      <c r="A116" s="18" t="s">
        <v>253</v>
      </c>
      <c r="B116" s="74" t="s">
        <v>254</v>
      </c>
      <c r="C116" s="19">
        <v>20820685.05</v>
      </c>
      <c r="D116" s="72">
        <f t="shared" si="2"/>
        <v>20820685.05</v>
      </c>
      <c r="E116" s="72"/>
      <c r="F116" s="72"/>
      <c r="G116" s="72"/>
      <c r="H116" s="69"/>
      <c r="I116" s="69"/>
    </row>
    <row r="117" spans="1:9" ht="15">
      <c r="A117" s="18" t="s">
        <v>255</v>
      </c>
      <c r="B117" s="74" t="s">
        <v>256</v>
      </c>
      <c r="C117" s="19">
        <v>70664.78</v>
      </c>
      <c r="D117" s="72">
        <f t="shared" si="2"/>
        <v>70664.78</v>
      </c>
      <c r="E117" s="72"/>
      <c r="F117" s="72"/>
      <c r="G117" s="72"/>
      <c r="H117" s="69"/>
      <c r="I117" s="69"/>
    </row>
    <row r="118" spans="1:9" ht="15">
      <c r="A118" s="18" t="s">
        <v>257</v>
      </c>
      <c r="B118" s="74" t="s">
        <v>258</v>
      </c>
      <c r="C118" s="19">
        <v>106555.5</v>
      </c>
      <c r="D118" s="72">
        <f t="shared" si="2"/>
        <v>106555.5</v>
      </c>
      <c r="E118" s="72"/>
      <c r="F118" s="72"/>
      <c r="G118" s="72"/>
      <c r="H118" s="69"/>
      <c r="I118" s="69"/>
    </row>
    <row r="119" spans="1:9" ht="15">
      <c r="A119" s="18" t="s">
        <v>259</v>
      </c>
      <c r="B119" s="74" t="s">
        <v>260</v>
      </c>
      <c r="C119" s="19">
        <v>4520253.34</v>
      </c>
      <c r="D119" s="72">
        <f t="shared" si="2"/>
        <v>4520253.34</v>
      </c>
      <c r="E119" s="72"/>
      <c r="F119" s="72"/>
      <c r="G119" s="72"/>
      <c r="H119" s="69"/>
      <c r="I119" s="69"/>
    </row>
    <row r="120" spans="1:9" ht="15">
      <c r="A120" s="18" t="s">
        <v>261</v>
      </c>
      <c r="B120" s="74" t="s">
        <v>262</v>
      </c>
      <c r="C120" s="19">
        <v>298635.85</v>
      </c>
      <c r="D120" s="72">
        <f t="shared" si="2"/>
        <v>298635.85</v>
      </c>
      <c r="E120" s="72"/>
      <c r="F120" s="72"/>
      <c r="G120" s="72"/>
      <c r="H120" s="69"/>
      <c r="I120" s="69"/>
    </row>
    <row r="121" spans="1:9" ht="15">
      <c r="A121" s="18" t="s">
        <v>263</v>
      </c>
      <c r="B121" s="74" t="s">
        <v>264</v>
      </c>
      <c r="C121" s="19">
        <v>109106.57</v>
      </c>
      <c r="D121" s="72">
        <f t="shared" si="2"/>
        <v>109106.57</v>
      </c>
      <c r="E121" s="72"/>
      <c r="F121" s="72"/>
      <c r="G121" s="72"/>
      <c r="H121" s="69"/>
      <c r="I121" s="69"/>
    </row>
    <row r="122" spans="1:9" ht="15">
      <c r="A122" s="18" t="s">
        <v>265</v>
      </c>
      <c r="B122" s="74" t="s">
        <v>266</v>
      </c>
      <c r="C122" s="19">
        <v>75896.46</v>
      </c>
      <c r="D122" s="72">
        <f t="shared" si="2"/>
        <v>75896.46</v>
      </c>
      <c r="E122" s="72"/>
      <c r="F122" s="72"/>
      <c r="G122" s="72"/>
      <c r="H122" s="69"/>
      <c r="I122" s="69"/>
    </row>
    <row r="123" spans="1:9" ht="15">
      <c r="A123" s="18" t="s">
        <v>267</v>
      </c>
      <c r="B123" s="74" t="s">
        <v>268</v>
      </c>
      <c r="C123" s="19">
        <v>525622.26</v>
      </c>
      <c r="D123" s="72">
        <f t="shared" si="2"/>
        <v>525622.26</v>
      </c>
      <c r="E123" s="72"/>
      <c r="F123" s="72"/>
      <c r="G123" s="72"/>
      <c r="H123" s="69"/>
      <c r="I123" s="69"/>
    </row>
    <row r="124" spans="1:9" ht="15">
      <c r="A124" s="18" t="s">
        <v>269</v>
      </c>
      <c r="B124" s="74" t="s">
        <v>270</v>
      </c>
      <c r="C124" s="19">
        <v>173932.59</v>
      </c>
      <c r="D124" s="72">
        <f t="shared" si="2"/>
        <v>173932.59</v>
      </c>
      <c r="E124" s="72"/>
      <c r="F124" s="72"/>
      <c r="G124" s="72"/>
      <c r="H124" s="69"/>
      <c r="I124" s="69"/>
    </row>
    <row r="125" spans="1:9" ht="15">
      <c r="A125" s="18" t="s">
        <v>271</v>
      </c>
      <c r="B125" s="74" t="s">
        <v>272</v>
      </c>
      <c r="C125" s="19">
        <v>71358.17</v>
      </c>
      <c r="D125" s="72">
        <f t="shared" si="2"/>
        <v>71358.17</v>
      </c>
      <c r="E125" s="72"/>
      <c r="F125" s="72"/>
      <c r="G125" s="72"/>
      <c r="H125" s="69"/>
      <c r="I125" s="69"/>
    </row>
    <row r="126" spans="1:9" ht="15">
      <c r="A126" s="18" t="s">
        <v>273</v>
      </c>
      <c r="B126" s="74" t="s">
        <v>274</v>
      </c>
      <c r="C126" s="19">
        <v>128210.29</v>
      </c>
      <c r="D126" s="72">
        <f t="shared" si="2"/>
        <v>128210.29</v>
      </c>
      <c r="E126" s="72"/>
      <c r="F126" s="72"/>
      <c r="G126" s="72"/>
      <c r="H126" s="69"/>
      <c r="I126" s="69"/>
    </row>
    <row r="127" spans="1:9" ht="15">
      <c r="A127" s="18" t="s">
        <v>275</v>
      </c>
      <c r="B127" s="74" t="s">
        <v>276</v>
      </c>
      <c r="C127" s="19">
        <v>148108.36</v>
      </c>
      <c r="D127" s="72">
        <f t="shared" si="2"/>
        <v>148108.36</v>
      </c>
      <c r="E127" s="72"/>
      <c r="F127" s="72"/>
      <c r="G127" s="72"/>
      <c r="H127" s="69"/>
      <c r="I127" s="69"/>
    </row>
    <row r="128" spans="1:9" ht="15">
      <c r="A128" s="18" t="s">
        <v>277</v>
      </c>
      <c r="B128" s="74" t="s">
        <v>278</v>
      </c>
      <c r="C128" s="19">
        <v>27131.41</v>
      </c>
      <c r="D128" s="72">
        <f t="shared" si="2"/>
        <v>27131.41</v>
      </c>
      <c r="E128" s="72"/>
      <c r="F128" s="72"/>
      <c r="G128" s="72"/>
      <c r="H128" s="69"/>
      <c r="I128" s="69"/>
    </row>
    <row r="129" spans="1:9" ht="15">
      <c r="A129" s="18" t="s">
        <v>279</v>
      </c>
      <c r="B129" s="74" t="s">
        <v>280</v>
      </c>
      <c r="C129" s="19">
        <v>1425037.76</v>
      </c>
      <c r="D129" s="72">
        <f t="shared" si="2"/>
        <v>1425037.76</v>
      </c>
      <c r="E129" s="72"/>
      <c r="F129" s="72"/>
      <c r="G129" s="72"/>
      <c r="H129" s="69"/>
      <c r="I129" s="69"/>
    </row>
    <row r="130" spans="1:9" ht="15">
      <c r="A130" s="18" t="s">
        <v>281</v>
      </c>
      <c r="B130" s="74" t="s">
        <v>282</v>
      </c>
      <c r="C130" s="19">
        <v>1868495.4</v>
      </c>
      <c r="D130" s="72">
        <f t="shared" si="2"/>
        <v>1868495.4</v>
      </c>
      <c r="E130" s="72"/>
      <c r="F130" s="72"/>
      <c r="G130" s="72"/>
      <c r="H130" s="69"/>
      <c r="I130" s="69"/>
    </row>
    <row r="131" spans="1:9" ht="15">
      <c r="A131" s="18" t="s">
        <v>283</v>
      </c>
      <c r="B131" s="74" t="s">
        <v>284</v>
      </c>
      <c r="C131" s="19">
        <v>305041.29</v>
      </c>
      <c r="D131" s="72">
        <f t="shared" si="2"/>
        <v>305041.29</v>
      </c>
      <c r="E131" s="72"/>
      <c r="F131" s="72"/>
      <c r="G131" s="72"/>
      <c r="H131" s="69"/>
      <c r="I131" s="69"/>
    </row>
    <row r="132" spans="1:9" ht="15">
      <c r="A132" s="18" t="s">
        <v>285</v>
      </c>
      <c r="B132" s="74" t="s">
        <v>286</v>
      </c>
      <c r="C132" s="19">
        <v>79904.81</v>
      </c>
      <c r="D132" s="72">
        <f t="shared" si="2"/>
        <v>79904.81</v>
      </c>
      <c r="E132" s="72"/>
      <c r="F132" s="72"/>
      <c r="G132" s="72"/>
      <c r="H132" s="69"/>
      <c r="I132" s="69"/>
    </row>
    <row r="133" spans="1:9" ht="15">
      <c r="A133" s="18" t="s">
        <v>287</v>
      </c>
      <c r="B133" s="74" t="s">
        <v>288</v>
      </c>
      <c r="C133" s="19">
        <v>132145.65</v>
      </c>
      <c r="D133" s="72">
        <f t="shared" si="2"/>
        <v>132145.65</v>
      </c>
      <c r="E133" s="72"/>
      <c r="F133" s="72"/>
      <c r="G133" s="72"/>
      <c r="H133" s="69"/>
      <c r="I133" s="69"/>
    </row>
    <row r="134" spans="1:9" ht="15">
      <c r="A134" s="18" t="s">
        <v>289</v>
      </c>
      <c r="B134" s="74" t="s">
        <v>290</v>
      </c>
      <c r="C134" s="19">
        <v>1571181.12</v>
      </c>
      <c r="D134" s="72">
        <f t="shared" si="2"/>
        <v>1571181.12</v>
      </c>
      <c r="E134" s="72"/>
      <c r="F134" s="72"/>
      <c r="G134" s="72"/>
      <c r="H134" s="69"/>
      <c r="I134" s="69"/>
    </row>
    <row r="135" spans="1:9" ht="15">
      <c r="A135" s="18" t="s">
        <v>291</v>
      </c>
      <c r="B135" s="74" t="s">
        <v>292</v>
      </c>
      <c r="C135" s="19">
        <v>2900000.01</v>
      </c>
      <c r="D135" s="72">
        <f t="shared" si="2"/>
        <v>2900000.01</v>
      </c>
      <c r="E135" s="72"/>
      <c r="F135" s="72"/>
      <c r="G135" s="72"/>
      <c r="H135" s="69"/>
      <c r="I135" s="69"/>
    </row>
    <row r="136" spans="1:9" ht="15">
      <c r="A136" s="18" t="s">
        <v>293</v>
      </c>
      <c r="B136" s="74" t="s">
        <v>294</v>
      </c>
      <c r="C136" s="19">
        <v>6070383.33</v>
      </c>
      <c r="D136" s="72">
        <f t="shared" si="2"/>
        <v>6070383.33</v>
      </c>
      <c r="E136" s="72"/>
      <c r="F136" s="72"/>
      <c r="G136" s="72"/>
      <c r="H136" s="69"/>
      <c r="I136" s="69"/>
    </row>
    <row r="137" spans="1:9" ht="15">
      <c r="A137" s="18" t="s">
        <v>295</v>
      </c>
      <c r="B137" s="74" t="s">
        <v>296</v>
      </c>
      <c r="C137" s="19">
        <v>162848.75</v>
      </c>
      <c r="D137" s="72">
        <f aca="true" t="shared" si="3" ref="D137:D200">+C137</f>
        <v>162848.75</v>
      </c>
      <c r="E137" s="72"/>
      <c r="F137" s="72"/>
      <c r="G137" s="72"/>
      <c r="H137" s="69"/>
      <c r="I137" s="69"/>
    </row>
    <row r="138" spans="1:9" ht="15">
      <c r="A138" s="18" t="s">
        <v>297</v>
      </c>
      <c r="B138" s="74" t="s">
        <v>298</v>
      </c>
      <c r="C138" s="19">
        <v>2103603.2</v>
      </c>
      <c r="D138" s="72">
        <f t="shared" si="3"/>
        <v>2103603.2</v>
      </c>
      <c r="E138" s="72"/>
      <c r="F138" s="72"/>
      <c r="G138" s="72"/>
      <c r="H138" s="69"/>
      <c r="I138" s="69"/>
    </row>
    <row r="139" spans="1:9" ht="15">
      <c r="A139" s="18" t="s">
        <v>299</v>
      </c>
      <c r="B139" s="74" t="s">
        <v>300</v>
      </c>
      <c r="C139" s="19">
        <v>929739.08</v>
      </c>
      <c r="D139" s="72">
        <f t="shared" si="3"/>
        <v>929739.08</v>
      </c>
      <c r="E139" s="72"/>
      <c r="F139" s="72"/>
      <c r="G139" s="72"/>
      <c r="H139" s="69"/>
      <c r="I139" s="69"/>
    </row>
    <row r="140" spans="1:9" ht="15">
      <c r="A140" s="18" t="s">
        <v>301</v>
      </c>
      <c r="B140" s="74" t="s">
        <v>302</v>
      </c>
      <c r="C140" s="19">
        <v>2092636.9</v>
      </c>
      <c r="D140" s="72">
        <f t="shared" si="3"/>
        <v>2092636.9</v>
      </c>
      <c r="E140" s="72"/>
      <c r="F140" s="72"/>
      <c r="G140" s="72"/>
      <c r="H140" s="69"/>
      <c r="I140" s="69"/>
    </row>
    <row r="141" spans="1:9" ht="15">
      <c r="A141" s="18" t="s">
        <v>303</v>
      </c>
      <c r="B141" s="74" t="s">
        <v>304</v>
      </c>
      <c r="C141" s="19">
        <v>597125.9</v>
      </c>
      <c r="D141" s="72">
        <f t="shared" si="3"/>
        <v>597125.9</v>
      </c>
      <c r="E141" s="72"/>
      <c r="F141" s="72"/>
      <c r="G141" s="72"/>
      <c r="H141" s="69"/>
      <c r="I141" s="69"/>
    </row>
    <row r="142" spans="1:9" ht="15">
      <c r="A142" s="18" t="s">
        <v>305</v>
      </c>
      <c r="B142" s="74" t="s">
        <v>306</v>
      </c>
      <c r="C142" s="19">
        <v>117265.54</v>
      </c>
      <c r="D142" s="72">
        <f t="shared" si="3"/>
        <v>117265.54</v>
      </c>
      <c r="E142" s="72"/>
      <c r="F142" s="72"/>
      <c r="G142" s="72"/>
      <c r="H142" s="69"/>
      <c r="I142" s="69"/>
    </row>
    <row r="143" spans="1:9" ht="15">
      <c r="A143" s="18" t="s">
        <v>307</v>
      </c>
      <c r="B143" s="74" t="s">
        <v>308</v>
      </c>
      <c r="C143" s="19">
        <v>1035909.91</v>
      </c>
      <c r="D143" s="72">
        <f t="shared" si="3"/>
        <v>1035909.91</v>
      </c>
      <c r="E143" s="72"/>
      <c r="F143" s="72"/>
      <c r="G143" s="72"/>
      <c r="H143" s="69"/>
      <c r="I143" s="69"/>
    </row>
    <row r="144" spans="1:9" ht="15">
      <c r="A144" s="18" t="s">
        <v>309</v>
      </c>
      <c r="B144" s="74" t="s">
        <v>310</v>
      </c>
      <c r="C144" s="19">
        <v>234959.88</v>
      </c>
      <c r="D144" s="72">
        <f t="shared" si="3"/>
        <v>234959.88</v>
      </c>
      <c r="E144" s="72"/>
      <c r="F144" s="72"/>
      <c r="G144" s="72"/>
      <c r="H144" s="69"/>
      <c r="I144" s="69"/>
    </row>
    <row r="145" spans="1:9" ht="15">
      <c r="A145" s="18" t="s">
        <v>311</v>
      </c>
      <c r="B145" s="74" t="s">
        <v>312</v>
      </c>
      <c r="C145" s="19">
        <v>88678.3</v>
      </c>
      <c r="D145" s="72">
        <f t="shared" si="3"/>
        <v>88678.3</v>
      </c>
      <c r="E145" s="72"/>
      <c r="F145" s="72"/>
      <c r="G145" s="72"/>
      <c r="H145" s="69"/>
      <c r="I145" s="69"/>
    </row>
    <row r="146" spans="1:9" ht="15">
      <c r="A146" s="18" t="s">
        <v>313</v>
      </c>
      <c r="B146" s="74" t="s">
        <v>314</v>
      </c>
      <c r="C146" s="19">
        <v>408005.03</v>
      </c>
      <c r="D146" s="72">
        <f t="shared" si="3"/>
        <v>408005.03</v>
      </c>
      <c r="E146" s="72"/>
      <c r="F146" s="72"/>
      <c r="G146" s="72"/>
      <c r="H146" s="69"/>
      <c r="I146" s="69"/>
    </row>
    <row r="147" spans="1:9" ht="15">
      <c r="A147" s="18" t="s">
        <v>315</v>
      </c>
      <c r="B147" s="74" t="s">
        <v>316</v>
      </c>
      <c r="C147" s="19">
        <v>361975.86</v>
      </c>
      <c r="D147" s="72">
        <f t="shared" si="3"/>
        <v>361975.86</v>
      </c>
      <c r="E147" s="72"/>
      <c r="F147" s="72"/>
      <c r="G147" s="72"/>
      <c r="H147" s="69"/>
      <c r="I147" s="69"/>
    </row>
    <row r="148" spans="1:9" ht="15">
      <c r="A148" s="18" t="s">
        <v>317</v>
      </c>
      <c r="B148" s="74" t="s">
        <v>318</v>
      </c>
      <c r="C148" s="19">
        <v>342842.79</v>
      </c>
      <c r="D148" s="72">
        <f t="shared" si="3"/>
        <v>342842.79</v>
      </c>
      <c r="E148" s="72"/>
      <c r="F148" s="72"/>
      <c r="G148" s="72"/>
      <c r="H148" s="69"/>
      <c r="I148" s="69"/>
    </row>
    <row r="149" spans="1:9" ht="15">
      <c r="A149" s="18" t="s">
        <v>319</v>
      </c>
      <c r="B149" s="74" t="s">
        <v>320</v>
      </c>
      <c r="C149" s="19">
        <v>1462744.7</v>
      </c>
      <c r="D149" s="72">
        <f t="shared" si="3"/>
        <v>1462744.7</v>
      </c>
      <c r="E149" s="72"/>
      <c r="F149" s="72"/>
      <c r="G149" s="72"/>
      <c r="H149" s="69"/>
      <c r="I149" s="69"/>
    </row>
    <row r="150" spans="1:9" ht="15">
      <c r="A150" s="18" t="s">
        <v>321</v>
      </c>
      <c r="B150" s="74" t="s">
        <v>322</v>
      </c>
      <c r="C150" s="19">
        <v>0.01</v>
      </c>
      <c r="D150" s="72">
        <f t="shared" si="3"/>
        <v>0.01</v>
      </c>
      <c r="E150" s="72"/>
      <c r="F150" s="72"/>
      <c r="G150" s="72"/>
      <c r="H150" s="69"/>
      <c r="I150" s="69"/>
    </row>
    <row r="151" spans="1:9" ht="15">
      <c r="A151" s="18" t="s">
        <v>323</v>
      </c>
      <c r="B151" s="74" t="s">
        <v>324</v>
      </c>
      <c r="C151" s="19">
        <v>12635399.65</v>
      </c>
      <c r="D151" s="72">
        <f t="shared" si="3"/>
        <v>12635399.65</v>
      </c>
      <c r="E151" s="72"/>
      <c r="F151" s="72"/>
      <c r="G151" s="72"/>
      <c r="H151" s="69"/>
      <c r="I151" s="69"/>
    </row>
    <row r="152" spans="1:9" ht="15">
      <c r="A152" s="18" t="s">
        <v>325</v>
      </c>
      <c r="B152" s="74" t="s">
        <v>326</v>
      </c>
      <c r="C152" s="19">
        <v>105466.06</v>
      </c>
      <c r="D152" s="72">
        <f t="shared" si="3"/>
        <v>105466.06</v>
      </c>
      <c r="E152" s="72"/>
      <c r="F152" s="72"/>
      <c r="G152" s="72"/>
      <c r="H152" s="69"/>
      <c r="I152" s="69"/>
    </row>
    <row r="153" spans="1:9" ht="15">
      <c r="A153" s="18" t="s">
        <v>327</v>
      </c>
      <c r="B153" s="74" t="s">
        <v>328</v>
      </c>
      <c r="C153" s="19">
        <v>6235180.13</v>
      </c>
      <c r="D153" s="72">
        <f t="shared" si="3"/>
        <v>6235180.13</v>
      </c>
      <c r="E153" s="72"/>
      <c r="F153" s="72"/>
      <c r="G153" s="72"/>
      <c r="H153" s="69"/>
      <c r="I153" s="69"/>
    </row>
    <row r="154" spans="1:9" ht="15">
      <c r="A154" s="18" t="s">
        <v>329</v>
      </c>
      <c r="B154" s="74" t="s">
        <v>330</v>
      </c>
      <c r="C154" s="19">
        <v>955961.11</v>
      </c>
      <c r="D154" s="72">
        <f t="shared" si="3"/>
        <v>955961.11</v>
      </c>
      <c r="E154" s="72"/>
      <c r="F154" s="72"/>
      <c r="G154" s="72"/>
      <c r="H154" s="69"/>
      <c r="I154" s="69"/>
    </row>
    <row r="155" spans="1:9" ht="15">
      <c r="A155" s="18" t="s">
        <v>331</v>
      </c>
      <c r="B155" s="74" t="s">
        <v>332</v>
      </c>
      <c r="C155" s="19">
        <v>30508.95</v>
      </c>
      <c r="D155" s="72">
        <f t="shared" si="3"/>
        <v>30508.95</v>
      </c>
      <c r="E155" s="72"/>
      <c r="F155" s="72"/>
      <c r="G155" s="72"/>
      <c r="H155" s="69"/>
      <c r="I155" s="69"/>
    </row>
    <row r="156" spans="1:9" ht="15">
      <c r="A156" s="18" t="s">
        <v>333</v>
      </c>
      <c r="B156" s="74" t="s">
        <v>334</v>
      </c>
      <c r="C156" s="19">
        <v>4450497.72</v>
      </c>
      <c r="D156" s="72">
        <f t="shared" si="3"/>
        <v>4450497.72</v>
      </c>
      <c r="E156" s="72"/>
      <c r="F156" s="72"/>
      <c r="G156" s="72"/>
      <c r="H156" s="69"/>
      <c r="I156" s="69"/>
    </row>
    <row r="157" spans="1:9" ht="15">
      <c r="A157" s="18" t="s">
        <v>335</v>
      </c>
      <c r="B157" s="74" t="s">
        <v>336</v>
      </c>
      <c r="C157" s="19">
        <v>312642.42</v>
      </c>
      <c r="D157" s="72">
        <f t="shared" si="3"/>
        <v>312642.42</v>
      </c>
      <c r="E157" s="72"/>
      <c r="F157" s="72"/>
      <c r="G157" s="72"/>
      <c r="H157" s="69"/>
      <c r="I157" s="69"/>
    </row>
    <row r="158" spans="1:9" ht="15">
      <c r="A158" s="18" t="s">
        <v>337</v>
      </c>
      <c r="B158" s="74" t="s">
        <v>338</v>
      </c>
      <c r="C158" s="19">
        <v>6896.19</v>
      </c>
      <c r="D158" s="72">
        <f t="shared" si="3"/>
        <v>6896.19</v>
      </c>
      <c r="E158" s="72"/>
      <c r="F158" s="72"/>
      <c r="G158" s="72"/>
      <c r="H158" s="69"/>
      <c r="I158" s="69"/>
    </row>
    <row r="159" spans="1:9" ht="15">
      <c r="A159" s="18" t="s">
        <v>339</v>
      </c>
      <c r="B159" s="74" t="s">
        <v>340</v>
      </c>
      <c r="C159" s="19">
        <v>52749.87</v>
      </c>
      <c r="D159" s="72">
        <f t="shared" si="3"/>
        <v>52749.87</v>
      </c>
      <c r="E159" s="72"/>
      <c r="F159" s="72"/>
      <c r="G159" s="72"/>
      <c r="H159" s="69"/>
      <c r="I159" s="69"/>
    </row>
    <row r="160" spans="1:9" ht="15">
      <c r="A160" s="18" t="s">
        <v>341</v>
      </c>
      <c r="B160" s="74" t="s">
        <v>342</v>
      </c>
      <c r="C160" s="19">
        <v>56939.28</v>
      </c>
      <c r="D160" s="72">
        <f t="shared" si="3"/>
        <v>56939.28</v>
      </c>
      <c r="E160" s="72"/>
      <c r="F160" s="72"/>
      <c r="G160" s="72"/>
      <c r="H160" s="69"/>
      <c r="I160" s="69"/>
    </row>
    <row r="161" spans="1:9" ht="15">
      <c r="A161" s="18" t="s">
        <v>343</v>
      </c>
      <c r="B161" s="74" t="s">
        <v>344</v>
      </c>
      <c r="C161" s="19">
        <v>2560718.17</v>
      </c>
      <c r="D161" s="72">
        <f t="shared" si="3"/>
        <v>2560718.17</v>
      </c>
      <c r="E161" s="72"/>
      <c r="F161" s="72"/>
      <c r="G161" s="72"/>
      <c r="H161" s="69"/>
      <c r="I161" s="69"/>
    </row>
    <row r="162" spans="1:9" ht="15">
      <c r="A162" s="18" t="s">
        <v>345</v>
      </c>
      <c r="B162" s="74" t="s">
        <v>346</v>
      </c>
      <c r="C162" s="19">
        <v>213419.25</v>
      </c>
      <c r="D162" s="72">
        <f t="shared" si="3"/>
        <v>213419.25</v>
      </c>
      <c r="E162" s="72"/>
      <c r="F162" s="72"/>
      <c r="G162" s="72"/>
      <c r="H162" s="69"/>
      <c r="I162" s="69"/>
    </row>
    <row r="163" spans="1:9" ht="15">
      <c r="A163" s="18" t="s">
        <v>347</v>
      </c>
      <c r="B163" s="74" t="s">
        <v>348</v>
      </c>
      <c r="C163" s="19">
        <v>54091.62</v>
      </c>
      <c r="D163" s="72">
        <f t="shared" si="3"/>
        <v>54091.62</v>
      </c>
      <c r="E163" s="72"/>
      <c r="F163" s="72"/>
      <c r="G163" s="72"/>
      <c r="H163" s="69"/>
      <c r="I163" s="69"/>
    </row>
    <row r="164" spans="1:9" ht="15">
      <c r="A164" s="18" t="s">
        <v>349</v>
      </c>
      <c r="B164" s="74" t="s">
        <v>350</v>
      </c>
      <c r="C164" s="19">
        <v>947162.97</v>
      </c>
      <c r="D164" s="72">
        <f t="shared" si="3"/>
        <v>947162.97</v>
      </c>
      <c r="E164" s="72"/>
      <c r="F164" s="72"/>
      <c r="G164" s="72"/>
      <c r="H164" s="69"/>
      <c r="I164" s="69"/>
    </row>
    <row r="165" spans="1:9" ht="15">
      <c r="A165" s="18" t="s">
        <v>351</v>
      </c>
      <c r="B165" s="74" t="s">
        <v>352</v>
      </c>
      <c r="C165" s="19">
        <v>244447.67</v>
      </c>
      <c r="D165" s="72">
        <f t="shared" si="3"/>
        <v>244447.67</v>
      </c>
      <c r="E165" s="72"/>
      <c r="F165" s="72"/>
      <c r="G165" s="72"/>
      <c r="H165" s="69"/>
      <c r="I165" s="69"/>
    </row>
    <row r="166" spans="1:9" ht="15">
      <c r="A166" s="18" t="s">
        <v>353</v>
      </c>
      <c r="B166" s="74" t="s">
        <v>354</v>
      </c>
      <c r="C166" s="19">
        <v>666275.74</v>
      </c>
      <c r="D166" s="72">
        <f t="shared" si="3"/>
        <v>666275.74</v>
      </c>
      <c r="E166" s="72"/>
      <c r="F166" s="72"/>
      <c r="G166" s="72"/>
      <c r="H166" s="69"/>
      <c r="I166" s="69"/>
    </row>
    <row r="167" spans="1:9" ht="15">
      <c r="A167" s="18" t="s">
        <v>355</v>
      </c>
      <c r="B167" s="74" t="s">
        <v>356</v>
      </c>
      <c r="C167" s="19">
        <v>32738.95</v>
      </c>
      <c r="D167" s="72">
        <f t="shared" si="3"/>
        <v>32738.95</v>
      </c>
      <c r="E167" s="72"/>
      <c r="F167" s="72"/>
      <c r="G167" s="72"/>
      <c r="H167" s="69"/>
      <c r="I167" s="69"/>
    </row>
    <row r="168" spans="1:9" ht="15">
      <c r="A168" s="18" t="s">
        <v>357</v>
      </c>
      <c r="B168" s="74" t="s">
        <v>358</v>
      </c>
      <c r="C168" s="19">
        <v>362573.8</v>
      </c>
      <c r="D168" s="72">
        <f t="shared" si="3"/>
        <v>362573.8</v>
      </c>
      <c r="E168" s="72"/>
      <c r="F168" s="72"/>
      <c r="G168" s="72"/>
      <c r="H168" s="69"/>
      <c r="I168" s="69"/>
    </row>
    <row r="169" spans="1:9" ht="15">
      <c r="A169" s="18" t="s">
        <v>359</v>
      </c>
      <c r="B169" s="74" t="s">
        <v>360</v>
      </c>
      <c r="C169" s="19">
        <v>647793.19</v>
      </c>
      <c r="D169" s="72">
        <f t="shared" si="3"/>
        <v>647793.19</v>
      </c>
      <c r="E169" s="72"/>
      <c r="F169" s="72"/>
      <c r="G169" s="72"/>
      <c r="H169" s="69"/>
      <c r="I169" s="69"/>
    </row>
    <row r="170" spans="1:9" ht="15">
      <c r="A170" s="18" t="s">
        <v>361</v>
      </c>
      <c r="B170" s="74" t="s">
        <v>362</v>
      </c>
      <c r="C170" s="19">
        <v>705692.78</v>
      </c>
      <c r="D170" s="72">
        <f t="shared" si="3"/>
        <v>705692.78</v>
      </c>
      <c r="E170" s="72"/>
      <c r="F170" s="72"/>
      <c r="G170" s="72"/>
      <c r="H170" s="69"/>
      <c r="I170" s="69"/>
    </row>
    <row r="171" spans="1:9" ht="15">
      <c r="A171" s="18" t="s">
        <v>363</v>
      </c>
      <c r="B171" s="74" t="s">
        <v>364</v>
      </c>
      <c r="C171" s="19">
        <v>541412.47</v>
      </c>
      <c r="D171" s="72">
        <f t="shared" si="3"/>
        <v>541412.47</v>
      </c>
      <c r="E171" s="72"/>
      <c r="F171" s="72"/>
      <c r="G171" s="72"/>
      <c r="H171" s="69"/>
      <c r="I171" s="69"/>
    </row>
    <row r="172" spans="1:9" ht="15">
      <c r="A172" s="18" t="s">
        <v>365</v>
      </c>
      <c r="B172" s="74" t="s">
        <v>366</v>
      </c>
      <c r="C172" s="19">
        <v>1498524.93</v>
      </c>
      <c r="D172" s="72">
        <f t="shared" si="3"/>
        <v>1498524.93</v>
      </c>
      <c r="E172" s="72"/>
      <c r="F172" s="72"/>
      <c r="G172" s="72"/>
      <c r="H172" s="69"/>
      <c r="I172" s="69"/>
    </row>
    <row r="173" spans="1:9" ht="15">
      <c r="A173" s="18" t="s">
        <v>367</v>
      </c>
      <c r="B173" s="74" t="s">
        <v>368</v>
      </c>
      <c r="C173" s="19">
        <v>268642.17</v>
      </c>
      <c r="D173" s="72">
        <f t="shared" si="3"/>
        <v>268642.17</v>
      </c>
      <c r="E173" s="72"/>
      <c r="F173" s="72"/>
      <c r="G173" s="72"/>
      <c r="H173" s="69"/>
      <c r="I173" s="69"/>
    </row>
    <row r="174" spans="1:9" ht="15">
      <c r="A174" s="18" t="s">
        <v>369</v>
      </c>
      <c r="B174" s="74" t="s">
        <v>370</v>
      </c>
      <c r="C174" s="19">
        <v>212169.72</v>
      </c>
      <c r="D174" s="72">
        <f t="shared" si="3"/>
        <v>212169.72</v>
      </c>
      <c r="E174" s="72"/>
      <c r="F174" s="72"/>
      <c r="G174" s="72"/>
      <c r="H174" s="69"/>
      <c r="I174" s="69"/>
    </row>
    <row r="175" spans="1:9" ht="15">
      <c r="A175" s="18" t="s">
        <v>371</v>
      </c>
      <c r="B175" s="74" t="s">
        <v>372</v>
      </c>
      <c r="C175" s="19">
        <v>578097.22</v>
      </c>
      <c r="D175" s="72">
        <f t="shared" si="3"/>
        <v>578097.22</v>
      </c>
      <c r="E175" s="72"/>
      <c r="F175" s="72"/>
      <c r="G175" s="72"/>
      <c r="H175" s="69"/>
      <c r="I175" s="69"/>
    </row>
    <row r="176" spans="1:9" ht="15">
      <c r="A176" s="18" t="s">
        <v>373</v>
      </c>
      <c r="B176" s="74" t="s">
        <v>374</v>
      </c>
      <c r="C176" s="19">
        <v>340380.37</v>
      </c>
      <c r="D176" s="72">
        <f t="shared" si="3"/>
        <v>340380.37</v>
      </c>
      <c r="E176" s="72"/>
      <c r="F176" s="72"/>
      <c r="G176" s="72"/>
      <c r="H176" s="69"/>
      <c r="I176" s="69"/>
    </row>
    <row r="177" spans="1:9" ht="15">
      <c r="A177" s="18" t="s">
        <v>375</v>
      </c>
      <c r="B177" s="74" t="s">
        <v>376</v>
      </c>
      <c r="C177" s="19">
        <v>831688.95</v>
      </c>
      <c r="D177" s="72">
        <f t="shared" si="3"/>
        <v>831688.95</v>
      </c>
      <c r="E177" s="72"/>
      <c r="F177" s="72"/>
      <c r="G177" s="72"/>
      <c r="H177" s="69"/>
      <c r="I177" s="69"/>
    </row>
    <row r="178" spans="1:9" ht="15">
      <c r="A178" s="18" t="s">
        <v>377</v>
      </c>
      <c r="B178" s="74" t="s">
        <v>378</v>
      </c>
      <c r="C178" s="19">
        <v>18853.34</v>
      </c>
      <c r="D178" s="72">
        <f t="shared" si="3"/>
        <v>18853.34</v>
      </c>
      <c r="E178" s="72"/>
      <c r="F178" s="72"/>
      <c r="G178" s="72"/>
      <c r="H178" s="69"/>
      <c r="I178" s="69"/>
    </row>
    <row r="179" spans="1:9" ht="15">
      <c r="A179" s="18" t="s">
        <v>379</v>
      </c>
      <c r="B179" s="74" t="s">
        <v>380</v>
      </c>
      <c r="C179" s="19">
        <v>23916.49</v>
      </c>
      <c r="D179" s="72">
        <f t="shared" si="3"/>
        <v>23916.49</v>
      </c>
      <c r="E179" s="72"/>
      <c r="F179" s="72"/>
      <c r="G179" s="72"/>
      <c r="H179" s="69"/>
      <c r="I179" s="69"/>
    </row>
    <row r="180" spans="1:9" ht="15">
      <c r="A180" s="18" t="s">
        <v>381</v>
      </c>
      <c r="B180" s="74" t="s">
        <v>382</v>
      </c>
      <c r="C180" s="19">
        <v>483265.17</v>
      </c>
      <c r="D180" s="72">
        <f t="shared" si="3"/>
        <v>483265.17</v>
      </c>
      <c r="E180" s="72"/>
      <c r="F180" s="72"/>
      <c r="G180" s="72"/>
      <c r="H180" s="69"/>
      <c r="I180" s="69"/>
    </row>
    <row r="181" spans="1:9" ht="15">
      <c r="A181" s="18" t="s">
        <v>383</v>
      </c>
      <c r="B181" s="74" t="s">
        <v>384</v>
      </c>
      <c r="C181" s="19">
        <v>2139999.28</v>
      </c>
      <c r="D181" s="72">
        <f t="shared" si="3"/>
        <v>2139999.28</v>
      </c>
      <c r="E181" s="72"/>
      <c r="F181" s="72"/>
      <c r="G181" s="72"/>
      <c r="H181" s="69"/>
      <c r="I181" s="69"/>
    </row>
    <row r="182" spans="1:9" ht="15">
      <c r="A182" s="18" t="s">
        <v>385</v>
      </c>
      <c r="B182" s="74" t="s">
        <v>386</v>
      </c>
      <c r="C182" s="19">
        <v>631057.77</v>
      </c>
      <c r="D182" s="72">
        <f t="shared" si="3"/>
        <v>631057.77</v>
      </c>
      <c r="E182" s="72"/>
      <c r="F182" s="72"/>
      <c r="G182" s="72"/>
      <c r="H182" s="69"/>
      <c r="I182" s="69"/>
    </row>
    <row r="183" spans="1:9" ht="15">
      <c r="A183" s="18" t="s">
        <v>387</v>
      </c>
      <c r="B183" s="74" t="s">
        <v>388</v>
      </c>
      <c r="C183" s="19">
        <v>184204.1</v>
      </c>
      <c r="D183" s="72">
        <f t="shared" si="3"/>
        <v>184204.1</v>
      </c>
      <c r="E183" s="72"/>
      <c r="F183" s="72"/>
      <c r="G183" s="72"/>
      <c r="H183" s="69"/>
      <c r="I183" s="69"/>
    </row>
    <row r="184" spans="1:9" ht="15">
      <c r="A184" s="18" t="s">
        <v>389</v>
      </c>
      <c r="B184" s="74" t="s">
        <v>390</v>
      </c>
      <c r="C184" s="19">
        <v>20051.52</v>
      </c>
      <c r="D184" s="72">
        <f t="shared" si="3"/>
        <v>20051.52</v>
      </c>
      <c r="E184" s="72"/>
      <c r="F184" s="72"/>
      <c r="G184" s="72"/>
      <c r="H184" s="69"/>
      <c r="I184" s="69"/>
    </row>
    <row r="185" spans="1:9" ht="15">
      <c r="A185" s="18" t="s">
        <v>391</v>
      </c>
      <c r="B185" s="74" t="s">
        <v>392</v>
      </c>
      <c r="C185" s="19">
        <v>73463.92</v>
      </c>
      <c r="D185" s="72">
        <f t="shared" si="3"/>
        <v>73463.92</v>
      </c>
      <c r="E185" s="72"/>
      <c r="F185" s="72"/>
      <c r="G185" s="72"/>
      <c r="H185" s="69"/>
      <c r="I185" s="69"/>
    </row>
    <row r="186" spans="1:9" ht="15">
      <c r="A186" s="18" t="s">
        <v>393</v>
      </c>
      <c r="B186" s="74" t="s">
        <v>394</v>
      </c>
      <c r="C186" s="19">
        <v>78504.72</v>
      </c>
      <c r="D186" s="72">
        <f t="shared" si="3"/>
        <v>78504.72</v>
      </c>
      <c r="E186" s="72"/>
      <c r="F186" s="72"/>
      <c r="G186" s="72"/>
      <c r="H186" s="69"/>
      <c r="I186" s="69"/>
    </row>
    <row r="187" spans="1:9" ht="15">
      <c r="A187" s="18" t="s">
        <v>395</v>
      </c>
      <c r="B187" s="74" t="s">
        <v>396</v>
      </c>
      <c r="C187" s="19">
        <v>335382.27</v>
      </c>
      <c r="D187" s="72">
        <f t="shared" si="3"/>
        <v>335382.27</v>
      </c>
      <c r="E187" s="72"/>
      <c r="F187" s="72"/>
      <c r="G187" s="72"/>
      <c r="H187" s="69"/>
      <c r="I187" s="69"/>
    </row>
    <row r="188" spans="1:9" ht="15">
      <c r="A188" s="18" t="s">
        <v>397</v>
      </c>
      <c r="B188" s="74" t="s">
        <v>398</v>
      </c>
      <c r="C188" s="19">
        <v>1430620.62</v>
      </c>
      <c r="D188" s="72">
        <f t="shared" si="3"/>
        <v>1430620.62</v>
      </c>
      <c r="E188" s="72"/>
      <c r="F188" s="72"/>
      <c r="G188" s="72"/>
      <c r="H188" s="69"/>
      <c r="I188" s="69"/>
    </row>
    <row r="189" spans="1:9" ht="15">
      <c r="A189" s="18" t="s">
        <v>399</v>
      </c>
      <c r="B189" s="74" t="s">
        <v>400</v>
      </c>
      <c r="C189" s="19">
        <v>525761.83</v>
      </c>
      <c r="D189" s="72">
        <f t="shared" si="3"/>
        <v>525761.83</v>
      </c>
      <c r="E189" s="72"/>
      <c r="F189" s="72"/>
      <c r="G189" s="72"/>
      <c r="H189" s="69"/>
      <c r="I189" s="69"/>
    </row>
    <row r="190" spans="1:9" ht="15">
      <c r="A190" s="18" t="s">
        <v>401</v>
      </c>
      <c r="B190" s="74" t="s">
        <v>402</v>
      </c>
      <c r="C190" s="19">
        <v>325911.09</v>
      </c>
      <c r="D190" s="72">
        <f t="shared" si="3"/>
        <v>325911.09</v>
      </c>
      <c r="E190" s="72"/>
      <c r="F190" s="72"/>
      <c r="G190" s="72"/>
      <c r="H190" s="69"/>
      <c r="I190" s="69"/>
    </row>
    <row r="191" spans="1:9" ht="15">
      <c r="A191" s="18" t="s">
        <v>403</v>
      </c>
      <c r="B191" s="74" t="s">
        <v>404</v>
      </c>
      <c r="C191" s="19">
        <v>97592.95</v>
      </c>
      <c r="D191" s="72">
        <f t="shared" si="3"/>
        <v>97592.95</v>
      </c>
      <c r="E191" s="72"/>
      <c r="F191" s="72"/>
      <c r="G191" s="72"/>
      <c r="H191" s="69"/>
      <c r="I191" s="69"/>
    </row>
    <row r="192" spans="1:9" ht="15">
      <c r="A192" s="18" t="s">
        <v>405</v>
      </c>
      <c r="B192" s="74" t="s">
        <v>406</v>
      </c>
      <c r="C192" s="19">
        <v>445340.51</v>
      </c>
      <c r="D192" s="72">
        <f t="shared" si="3"/>
        <v>445340.51</v>
      </c>
      <c r="E192" s="72"/>
      <c r="F192" s="72"/>
      <c r="G192" s="72"/>
      <c r="H192" s="69"/>
      <c r="I192" s="69"/>
    </row>
    <row r="193" spans="1:9" ht="15">
      <c r="A193" s="18" t="s">
        <v>407</v>
      </c>
      <c r="B193" s="74" t="s">
        <v>408</v>
      </c>
      <c r="C193" s="19">
        <v>195062.84</v>
      </c>
      <c r="D193" s="72">
        <f t="shared" si="3"/>
        <v>195062.84</v>
      </c>
      <c r="E193" s="72"/>
      <c r="F193" s="72"/>
      <c r="G193" s="72"/>
      <c r="H193" s="69"/>
      <c r="I193" s="69"/>
    </row>
    <row r="194" spans="1:9" ht="15">
      <c r="A194" s="18" t="s">
        <v>409</v>
      </c>
      <c r="B194" s="74" t="s">
        <v>410</v>
      </c>
      <c r="C194" s="19">
        <v>859995.33</v>
      </c>
      <c r="D194" s="72">
        <f t="shared" si="3"/>
        <v>859995.33</v>
      </c>
      <c r="E194" s="72"/>
      <c r="F194" s="72"/>
      <c r="G194" s="72"/>
      <c r="H194" s="69"/>
      <c r="I194" s="69"/>
    </row>
    <row r="195" spans="1:9" ht="15">
      <c r="A195" s="18" t="s">
        <v>411</v>
      </c>
      <c r="B195" s="74" t="s">
        <v>412</v>
      </c>
      <c r="C195" s="19">
        <v>1189318.58</v>
      </c>
      <c r="D195" s="72">
        <f t="shared" si="3"/>
        <v>1189318.58</v>
      </c>
      <c r="E195" s="72"/>
      <c r="F195" s="72"/>
      <c r="G195" s="72"/>
      <c r="H195" s="69"/>
      <c r="I195" s="69"/>
    </row>
    <row r="196" spans="1:9" ht="15">
      <c r="A196" s="18" t="s">
        <v>413</v>
      </c>
      <c r="B196" s="74" t="s">
        <v>414</v>
      </c>
      <c r="C196" s="19">
        <v>612703.82</v>
      </c>
      <c r="D196" s="72">
        <f t="shared" si="3"/>
        <v>612703.82</v>
      </c>
      <c r="E196" s="72"/>
      <c r="F196" s="72"/>
      <c r="G196" s="72"/>
      <c r="H196" s="69"/>
      <c r="I196" s="69"/>
    </row>
    <row r="197" spans="1:9" ht="15">
      <c r="A197" s="18" t="s">
        <v>415</v>
      </c>
      <c r="B197" s="74" t="s">
        <v>416</v>
      </c>
      <c r="C197" s="19">
        <v>165718.97</v>
      </c>
      <c r="D197" s="72">
        <f t="shared" si="3"/>
        <v>165718.97</v>
      </c>
      <c r="E197" s="72"/>
      <c r="F197" s="72"/>
      <c r="G197" s="72"/>
      <c r="H197" s="69"/>
      <c r="I197" s="69"/>
    </row>
    <row r="198" spans="1:9" ht="15">
      <c r="A198" s="18" t="s">
        <v>417</v>
      </c>
      <c r="B198" s="74" t="s">
        <v>418</v>
      </c>
      <c r="C198" s="19">
        <v>1515888.35</v>
      </c>
      <c r="D198" s="72">
        <f t="shared" si="3"/>
        <v>1515888.35</v>
      </c>
      <c r="E198" s="72"/>
      <c r="F198" s="72"/>
      <c r="G198" s="72"/>
      <c r="H198" s="69"/>
      <c r="I198" s="69"/>
    </row>
    <row r="199" spans="1:9" ht="15">
      <c r="A199" s="18" t="s">
        <v>419</v>
      </c>
      <c r="B199" s="74" t="s">
        <v>420</v>
      </c>
      <c r="C199" s="19">
        <v>983151.05</v>
      </c>
      <c r="D199" s="72">
        <f t="shared" si="3"/>
        <v>983151.05</v>
      </c>
      <c r="E199" s="72"/>
      <c r="F199" s="72"/>
      <c r="G199" s="72"/>
      <c r="H199" s="69"/>
      <c r="I199" s="69"/>
    </row>
    <row r="200" spans="1:9" ht="15">
      <c r="A200" s="18" t="s">
        <v>421</v>
      </c>
      <c r="B200" s="74" t="s">
        <v>422</v>
      </c>
      <c r="C200" s="19">
        <v>79436.44</v>
      </c>
      <c r="D200" s="72">
        <f t="shared" si="3"/>
        <v>79436.44</v>
      </c>
      <c r="E200" s="72"/>
      <c r="F200" s="72"/>
      <c r="G200" s="72"/>
      <c r="H200" s="69"/>
      <c r="I200" s="69"/>
    </row>
    <row r="201" spans="1:9" ht="15">
      <c r="A201" s="18" t="s">
        <v>423</v>
      </c>
      <c r="B201" s="74" t="s">
        <v>424</v>
      </c>
      <c r="C201" s="19">
        <v>427729.1</v>
      </c>
      <c r="D201" s="72">
        <f aca="true" t="shared" si="4" ref="D201:D254">+C201</f>
        <v>427729.1</v>
      </c>
      <c r="E201" s="72"/>
      <c r="F201" s="72"/>
      <c r="G201" s="72"/>
      <c r="H201" s="69"/>
      <c r="I201" s="69"/>
    </row>
    <row r="202" spans="1:9" ht="15">
      <c r="A202" s="18" t="s">
        <v>425</v>
      </c>
      <c r="B202" s="74" t="s">
        <v>426</v>
      </c>
      <c r="C202" s="19">
        <v>1116099.4</v>
      </c>
      <c r="D202" s="72">
        <f t="shared" si="4"/>
        <v>1116099.4</v>
      </c>
      <c r="E202" s="72"/>
      <c r="F202" s="72"/>
      <c r="G202" s="72"/>
      <c r="H202" s="69"/>
      <c r="I202" s="69"/>
    </row>
    <row r="203" spans="1:9" ht="15">
      <c r="A203" s="18" t="s">
        <v>427</v>
      </c>
      <c r="B203" s="74" t="s">
        <v>428</v>
      </c>
      <c r="C203" s="19">
        <v>140406.6</v>
      </c>
      <c r="D203" s="72">
        <f t="shared" si="4"/>
        <v>140406.6</v>
      </c>
      <c r="E203" s="72"/>
      <c r="F203" s="72"/>
      <c r="G203" s="72"/>
      <c r="H203" s="69"/>
      <c r="I203" s="69"/>
    </row>
    <row r="204" spans="1:9" ht="15">
      <c r="A204" s="18" t="s">
        <v>429</v>
      </c>
      <c r="B204" s="74" t="s">
        <v>430</v>
      </c>
      <c r="C204" s="19">
        <v>1826900.53</v>
      </c>
      <c r="D204" s="72">
        <f t="shared" si="4"/>
        <v>1826900.53</v>
      </c>
      <c r="E204" s="72"/>
      <c r="F204" s="72"/>
      <c r="G204" s="72"/>
      <c r="H204" s="69"/>
      <c r="I204" s="69"/>
    </row>
    <row r="205" spans="1:9" ht="15">
      <c r="A205" s="18" t="s">
        <v>431</v>
      </c>
      <c r="B205" s="74" t="s">
        <v>432</v>
      </c>
      <c r="C205" s="19">
        <v>53532.27</v>
      </c>
      <c r="D205" s="72">
        <f t="shared" si="4"/>
        <v>53532.27</v>
      </c>
      <c r="E205" s="72"/>
      <c r="F205" s="72"/>
      <c r="G205" s="72"/>
      <c r="H205" s="69"/>
      <c r="I205" s="69"/>
    </row>
    <row r="206" spans="1:9" ht="15">
      <c r="A206" s="18" t="s">
        <v>433</v>
      </c>
      <c r="B206" s="74" t="s">
        <v>434</v>
      </c>
      <c r="C206" s="19">
        <v>93561.73</v>
      </c>
      <c r="D206" s="72">
        <f t="shared" si="4"/>
        <v>93561.73</v>
      </c>
      <c r="E206" s="72"/>
      <c r="F206" s="72"/>
      <c r="G206" s="72"/>
      <c r="H206" s="69"/>
      <c r="I206" s="69"/>
    </row>
    <row r="207" spans="1:9" ht="15">
      <c r="A207" s="18" t="s">
        <v>435</v>
      </c>
      <c r="B207" s="74" t="s">
        <v>436</v>
      </c>
      <c r="C207" s="19">
        <v>1377878.81</v>
      </c>
      <c r="D207" s="72">
        <f t="shared" si="4"/>
        <v>1377878.81</v>
      </c>
      <c r="E207" s="72"/>
      <c r="F207" s="72"/>
      <c r="G207" s="72"/>
      <c r="H207" s="69"/>
      <c r="I207" s="69"/>
    </row>
    <row r="208" spans="1:9" ht="15">
      <c r="A208" s="18" t="s">
        <v>437</v>
      </c>
      <c r="B208" s="74" t="s">
        <v>438</v>
      </c>
      <c r="C208" s="19">
        <v>81153.86</v>
      </c>
      <c r="D208" s="72">
        <f t="shared" si="4"/>
        <v>81153.86</v>
      </c>
      <c r="E208" s="72"/>
      <c r="F208" s="72"/>
      <c r="G208" s="72"/>
      <c r="H208" s="69"/>
      <c r="I208" s="69"/>
    </row>
    <row r="209" spans="1:9" ht="15">
      <c r="A209" s="18" t="s">
        <v>439</v>
      </c>
      <c r="B209" s="74" t="s">
        <v>440</v>
      </c>
      <c r="C209" s="19">
        <v>296738.93</v>
      </c>
      <c r="D209" s="72">
        <f t="shared" si="4"/>
        <v>296738.93</v>
      </c>
      <c r="E209" s="72"/>
      <c r="F209" s="72"/>
      <c r="G209" s="72"/>
      <c r="H209" s="69"/>
      <c r="I209" s="69"/>
    </row>
    <row r="210" spans="1:9" ht="15">
      <c r="A210" s="18" t="s">
        <v>441</v>
      </c>
      <c r="B210" s="74" t="s">
        <v>442</v>
      </c>
      <c r="C210" s="19">
        <v>265433.81</v>
      </c>
      <c r="D210" s="72">
        <f t="shared" si="4"/>
        <v>265433.81</v>
      </c>
      <c r="E210" s="72"/>
      <c r="F210" s="72"/>
      <c r="G210" s="72"/>
      <c r="H210" s="69"/>
      <c r="I210" s="69"/>
    </row>
    <row r="211" spans="1:9" ht="15">
      <c r="A211" s="18" t="s">
        <v>443</v>
      </c>
      <c r="B211" s="74" t="s">
        <v>444</v>
      </c>
      <c r="C211" s="19">
        <v>16219.69</v>
      </c>
      <c r="D211" s="72">
        <f t="shared" si="4"/>
        <v>16219.69</v>
      </c>
      <c r="E211" s="72"/>
      <c r="F211" s="72"/>
      <c r="G211" s="72"/>
      <c r="H211" s="69"/>
      <c r="I211" s="69"/>
    </row>
    <row r="212" spans="1:9" ht="15">
      <c r="A212" s="18" t="s">
        <v>445</v>
      </c>
      <c r="B212" s="74" t="s">
        <v>446</v>
      </c>
      <c r="C212" s="19">
        <v>66279.15</v>
      </c>
      <c r="D212" s="72">
        <f t="shared" si="4"/>
        <v>66279.15</v>
      </c>
      <c r="E212" s="72"/>
      <c r="F212" s="72"/>
      <c r="G212" s="72"/>
      <c r="H212" s="69"/>
      <c r="I212" s="69"/>
    </row>
    <row r="213" spans="1:9" ht="15">
      <c r="A213" s="18" t="s">
        <v>447</v>
      </c>
      <c r="B213" s="74" t="s">
        <v>448</v>
      </c>
      <c r="C213" s="19">
        <v>27716.5</v>
      </c>
      <c r="D213" s="72">
        <f t="shared" si="4"/>
        <v>27716.5</v>
      </c>
      <c r="E213" s="72"/>
      <c r="F213" s="72"/>
      <c r="G213" s="72"/>
      <c r="H213" s="69"/>
      <c r="I213" s="69"/>
    </row>
    <row r="214" spans="1:9" ht="15">
      <c r="A214" s="18" t="s">
        <v>449</v>
      </c>
      <c r="B214" s="74" t="s">
        <v>450</v>
      </c>
      <c r="C214" s="19">
        <v>-0.01</v>
      </c>
      <c r="D214" s="72">
        <f t="shared" si="4"/>
        <v>-0.01</v>
      </c>
      <c r="E214" s="72"/>
      <c r="F214" s="72"/>
      <c r="G214" s="72"/>
      <c r="H214" s="69"/>
      <c r="I214" s="69"/>
    </row>
    <row r="215" spans="1:9" ht="15">
      <c r="A215" s="18" t="s">
        <v>451</v>
      </c>
      <c r="B215" s="74" t="s">
        <v>452</v>
      </c>
      <c r="C215" s="19">
        <v>76028.83</v>
      </c>
      <c r="D215" s="72">
        <f t="shared" si="4"/>
        <v>76028.83</v>
      </c>
      <c r="E215" s="72"/>
      <c r="F215" s="72"/>
      <c r="G215" s="72"/>
      <c r="H215" s="69"/>
      <c r="I215" s="69"/>
    </row>
    <row r="216" spans="1:9" ht="15">
      <c r="A216" s="18" t="s">
        <v>453</v>
      </c>
      <c r="B216" s="74" t="s">
        <v>454</v>
      </c>
      <c r="C216" s="19">
        <v>182573.86</v>
      </c>
      <c r="D216" s="72">
        <f t="shared" si="4"/>
        <v>182573.86</v>
      </c>
      <c r="E216" s="72"/>
      <c r="F216" s="72"/>
      <c r="G216" s="72"/>
      <c r="H216" s="69"/>
      <c r="I216" s="69"/>
    </row>
    <row r="217" spans="1:9" ht="15">
      <c r="A217" s="18" t="s">
        <v>455</v>
      </c>
      <c r="B217" s="74" t="s">
        <v>456</v>
      </c>
      <c r="C217" s="19">
        <v>95376.88</v>
      </c>
      <c r="D217" s="72">
        <f t="shared" si="4"/>
        <v>95376.88</v>
      </c>
      <c r="E217" s="72"/>
      <c r="F217" s="72"/>
      <c r="G217" s="72"/>
      <c r="H217" s="69"/>
      <c r="I217" s="69"/>
    </row>
    <row r="218" spans="1:9" ht="15">
      <c r="A218" s="18" t="s">
        <v>457</v>
      </c>
      <c r="B218" s="74" t="s">
        <v>458</v>
      </c>
      <c r="C218" s="19">
        <v>5634870.73</v>
      </c>
      <c r="D218" s="72">
        <f t="shared" si="4"/>
        <v>5634870.73</v>
      </c>
      <c r="E218" s="72"/>
      <c r="F218" s="72"/>
      <c r="G218" s="72"/>
      <c r="H218" s="69"/>
      <c r="I218" s="69"/>
    </row>
    <row r="219" spans="1:9" ht="15">
      <c r="A219" s="18" t="s">
        <v>459</v>
      </c>
      <c r="B219" s="74" t="s">
        <v>460</v>
      </c>
      <c r="C219" s="19">
        <v>58833.32</v>
      </c>
      <c r="D219" s="72">
        <f t="shared" si="4"/>
        <v>58833.32</v>
      </c>
      <c r="E219" s="72"/>
      <c r="F219" s="72"/>
      <c r="G219" s="72"/>
      <c r="H219" s="69"/>
      <c r="I219" s="69"/>
    </row>
    <row r="220" spans="1:9" ht="15">
      <c r="A220" s="18" t="s">
        <v>461</v>
      </c>
      <c r="B220" s="74" t="s">
        <v>462</v>
      </c>
      <c r="C220" s="19">
        <v>1738607.42</v>
      </c>
      <c r="D220" s="72">
        <f t="shared" si="4"/>
        <v>1738607.42</v>
      </c>
      <c r="E220" s="72"/>
      <c r="F220" s="72"/>
      <c r="G220" s="72"/>
      <c r="H220" s="69"/>
      <c r="I220" s="69"/>
    </row>
    <row r="221" spans="1:9" ht="15">
      <c r="A221" s="18" t="s">
        <v>463</v>
      </c>
      <c r="B221" s="74" t="s">
        <v>464</v>
      </c>
      <c r="C221" s="19">
        <v>1393418.96</v>
      </c>
      <c r="D221" s="72">
        <f t="shared" si="4"/>
        <v>1393418.96</v>
      </c>
      <c r="E221" s="72"/>
      <c r="F221" s="72"/>
      <c r="G221" s="72"/>
      <c r="H221" s="69"/>
      <c r="I221" s="69"/>
    </row>
    <row r="222" spans="1:9" ht="15">
      <c r="A222" s="18" t="s">
        <v>465</v>
      </c>
      <c r="B222" s="74" t="s">
        <v>466</v>
      </c>
      <c r="C222" s="19">
        <v>405907.89</v>
      </c>
      <c r="D222" s="72">
        <f t="shared" si="4"/>
        <v>405907.89</v>
      </c>
      <c r="E222" s="72"/>
      <c r="F222" s="72"/>
      <c r="G222" s="72"/>
      <c r="H222" s="69"/>
      <c r="I222" s="69"/>
    </row>
    <row r="223" spans="1:9" ht="15">
      <c r="A223" s="18" t="s">
        <v>467</v>
      </c>
      <c r="B223" s="74" t="s">
        <v>468</v>
      </c>
      <c r="C223" s="19">
        <v>243855.87</v>
      </c>
      <c r="D223" s="72">
        <f t="shared" si="4"/>
        <v>243855.87</v>
      </c>
      <c r="E223" s="72"/>
      <c r="F223" s="72"/>
      <c r="G223" s="72"/>
      <c r="H223" s="69"/>
      <c r="I223" s="69"/>
    </row>
    <row r="224" spans="1:9" ht="15">
      <c r="A224" s="18" t="s">
        <v>469</v>
      </c>
      <c r="B224" s="74" t="s">
        <v>470</v>
      </c>
      <c r="C224" s="19">
        <v>166713.65</v>
      </c>
      <c r="D224" s="72">
        <f t="shared" si="4"/>
        <v>166713.65</v>
      </c>
      <c r="E224" s="72"/>
      <c r="F224" s="72"/>
      <c r="G224" s="72"/>
      <c r="H224" s="69"/>
      <c r="I224" s="69"/>
    </row>
    <row r="225" spans="1:9" ht="15">
      <c r="A225" s="18" t="s">
        <v>471</v>
      </c>
      <c r="B225" s="74" t="s">
        <v>472</v>
      </c>
      <c r="C225" s="19">
        <v>137666.07</v>
      </c>
      <c r="D225" s="72">
        <f t="shared" si="4"/>
        <v>137666.07</v>
      </c>
      <c r="E225" s="72"/>
      <c r="F225" s="72"/>
      <c r="G225" s="72"/>
      <c r="H225" s="69"/>
      <c r="I225" s="69"/>
    </row>
    <row r="226" spans="1:9" ht="15">
      <c r="A226" s="18" t="s">
        <v>473</v>
      </c>
      <c r="B226" s="74" t="s">
        <v>474</v>
      </c>
      <c r="C226" s="19">
        <v>293980.83</v>
      </c>
      <c r="D226" s="72">
        <f t="shared" si="4"/>
        <v>293980.83</v>
      </c>
      <c r="E226" s="72"/>
      <c r="F226" s="72"/>
      <c r="G226" s="72"/>
      <c r="H226" s="69"/>
      <c r="I226" s="69"/>
    </row>
    <row r="227" spans="1:9" ht="15">
      <c r="A227" s="18" t="s">
        <v>475</v>
      </c>
      <c r="B227" s="74" t="s">
        <v>476</v>
      </c>
      <c r="C227" s="19">
        <v>92551.72</v>
      </c>
      <c r="D227" s="72">
        <f t="shared" si="4"/>
        <v>92551.72</v>
      </c>
      <c r="E227" s="72"/>
      <c r="F227" s="72"/>
      <c r="G227" s="72"/>
      <c r="H227" s="69"/>
      <c r="I227" s="69"/>
    </row>
    <row r="228" spans="1:9" ht="15">
      <c r="A228" s="18" t="s">
        <v>477</v>
      </c>
      <c r="B228" s="74" t="s">
        <v>478</v>
      </c>
      <c r="C228" s="19">
        <v>744834.62</v>
      </c>
      <c r="D228" s="72">
        <f t="shared" si="4"/>
        <v>744834.62</v>
      </c>
      <c r="E228" s="72"/>
      <c r="F228" s="72"/>
      <c r="G228" s="72"/>
      <c r="H228" s="69"/>
      <c r="I228" s="69"/>
    </row>
    <row r="229" spans="1:9" ht="15">
      <c r="A229" s="18" t="s">
        <v>479</v>
      </c>
      <c r="B229" s="74" t="s">
        <v>480</v>
      </c>
      <c r="C229" s="19">
        <v>422298</v>
      </c>
      <c r="D229" s="72">
        <f t="shared" si="4"/>
        <v>422298</v>
      </c>
      <c r="E229" s="72"/>
      <c r="F229" s="72"/>
      <c r="G229" s="72"/>
      <c r="H229" s="69"/>
      <c r="I229" s="69"/>
    </row>
    <row r="230" spans="1:9" ht="15">
      <c r="A230" s="18" t="s">
        <v>481</v>
      </c>
      <c r="B230" s="74" t="s">
        <v>482</v>
      </c>
      <c r="C230" s="19">
        <v>2915410.26</v>
      </c>
      <c r="D230" s="72">
        <f t="shared" si="4"/>
        <v>2915410.26</v>
      </c>
      <c r="E230" s="72"/>
      <c r="F230" s="72"/>
      <c r="G230" s="72"/>
      <c r="H230" s="69"/>
      <c r="I230" s="69"/>
    </row>
    <row r="231" spans="1:9" ht="15">
      <c r="A231" s="18" t="s">
        <v>483</v>
      </c>
      <c r="B231" s="74" t="s">
        <v>484</v>
      </c>
      <c r="C231" s="19">
        <v>435329.64</v>
      </c>
      <c r="D231" s="72">
        <f t="shared" si="4"/>
        <v>435329.64</v>
      </c>
      <c r="E231" s="72"/>
      <c r="F231" s="72"/>
      <c r="G231" s="72"/>
      <c r="H231" s="69"/>
      <c r="I231" s="69"/>
    </row>
    <row r="232" spans="1:9" ht="15">
      <c r="A232" s="18" t="s">
        <v>485</v>
      </c>
      <c r="B232" s="74" t="s">
        <v>486</v>
      </c>
      <c r="C232" s="19">
        <v>308964.25</v>
      </c>
      <c r="D232" s="72">
        <f t="shared" si="4"/>
        <v>308964.25</v>
      </c>
      <c r="E232" s="72"/>
      <c r="F232" s="72"/>
      <c r="G232" s="72"/>
      <c r="H232" s="69"/>
      <c r="I232" s="69"/>
    </row>
    <row r="233" spans="1:9" ht="15">
      <c r="A233" s="18" t="s">
        <v>487</v>
      </c>
      <c r="B233" s="74" t="s">
        <v>488</v>
      </c>
      <c r="C233" s="19">
        <v>730838.96</v>
      </c>
      <c r="D233" s="72">
        <f t="shared" si="4"/>
        <v>730838.96</v>
      </c>
      <c r="E233" s="72"/>
      <c r="F233" s="72"/>
      <c r="G233" s="72"/>
      <c r="H233" s="69"/>
      <c r="I233" s="69"/>
    </row>
    <row r="234" spans="1:9" ht="15">
      <c r="A234" s="18" t="s">
        <v>489</v>
      </c>
      <c r="B234" s="74" t="s">
        <v>490</v>
      </c>
      <c r="C234" s="19">
        <v>1026044.78</v>
      </c>
      <c r="D234" s="72">
        <f t="shared" si="4"/>
        <v>1026044.78</v>
      </c>
      <c r="E234" s="72"/>
      <c r="F234" s="72"/>
      <c r="G234" s="72"/>
      <c r="H234" s="69"/>
      <c r="I234" s="69"/>
    </row>
    <row r="235" spans="1:9" ht="15">
      <c r="A235" s="18" t="s">
        <v>491</v>
      </c>
      <c r="B235" s="74" t="s">
        <v>492</v>
      </c>
      <c r="C235" s="19">
        <v>118843.93</v>
      </c>
      <c r="D235" s="72">
        <f t="shared" si="4"/>
        <v>118843.93</v>
      </c>
      <c r="E235" s="72"/>
      <c r="F235" s="72"/>
      <c r="G235" s="72"/>
      <c r="H235" s="69"/>
      <c r="I235" s="69"/>
    </row>
    <row r="236" spans="1:9" ht="15">
      <c r="A236" s="18" t="s">
        <v>493</v>
      </c>
      <c r="B236" s="74" t="s">
        <v>494</v>
      </c>
      <c r="C236" s="19">
        <v>198899.74</v>
      </c>
      <c r="D236" s="72">
        <f t="shared" si="4"/>
        <v>198899.74</v>
      </c>
      <c r="E236" s="72"/>
      <c r="F236" s="72"/>
      <c r="G236" s="72"/>
      <c r="H236" s="69"/>
      <c r="I236" s="69"/>
    </row>
    <row r="237" spans="1:9" ht="15">
      <c r="A237" s="18" t="s">
        <v>495</v>
      </c>
      <c r="B237" s="74" t="s">
        <v>496</v>
      </c>
      <c r="C237" s="19">
        <v>234539.39</v>
      </c>
      <c r="D237" s="72">
        <f t="shared" si="4"/>
        <v>234539.39</v>
      </c>
      <c r="E237" s="72"/>
      <c r="F237" s="72"/>
      <c r="G237" s="72"/>
      <c r="H237" s="69"/>
      <c r="I237" s="69"/>
    </row>
    <row r="238" spans="1:9" ht="15">
      <c r="A238" s="18" t="s">
        <v>497</v>
      </c>
      <c r="B238" s="74" t="s">
        <v>498</v>
      </c>
      <c r="C238" s="19">
        <v>443906.69</v>
      </c>
      <c r="D238" s="72">
        <f t="shared" si="4"/>
        <v>443906.69</v>
      </c>
      <c r="E238" s="72"/>
      <c r="F238" s="72"/>
      <c r="G238" s="72"/>
      <c r="H238" s="69"/>
      <c r="I238" s="69"/>
    </row>
    <row r="239" spans="1:9" ht="15">
      <c r="A239" s="18" t="s">
        <v>499</v>
      </c>
      <c r="B239" s="74" t="s">
        <v>500</v>
      </c>
      <c r="C239" s="19">
        <v>102475.43</v>
      </c>
      <c r="D239" s="72">
        <f t="shared" si="4"/>
        <v>102475.43</v>
      </c>
      <c r="E239" s="72"/>
      <c r="F239" s="72"/>
      <c r="G239" s="72"/>
      <c r="H239" s="69"/>
      <c r="I239" s="69"/>
    </row>
    <row r="240" spans="1:9" ht="15">
      <c r="A240" s="18" t="s">
        <v>501</v>
      </c>
      <c r="B240" s="74" t="s">
        <v>502</v>
      </c>
      <c r="C240" s="19">
        <v>355538.33</v>
      </c>
      <c r="D240" s="72">
        <f t="shared" si="4"/>
        <v>355538.33</v>
      </c>
      <c r="E240" s="72"/>
      <c r="F240" s="72"/>
      <c r="G240" s="72"/>
      <c r="H240" s="69"/>
      <c r="I240" s="69"/>
    </row>
    <row r="241" spans="1:9" ht="15">
      <c r="A241" s="18" t="s">
        <v>503</v>
      </c>
      <c r="B241" s="74" t="s">
        <v>504</v>
      </c>
      <c r="C241" s="19">
        <v>299690.16</v>
      </c>
      <c r="D241" s="72">
        <f t="shared" si="4"/>
        <v>299690.16</v>
      </c>
      <c r="E241" s="72"/>
      <c r="F241" s="72"/>
      <c r="G241" s="72"/>
      <c r="H241" s="69"/>
      <c r="I241" s="69"/>
    </row>
    <row r="242" spans="1:9" ht="15">
      <c r="A242" s="18" t="s">
        <v>505</v>
      </c>
      <c r="B242" s="74" t="s">
        <v>506</v>
      </c>
      <c r="C242" s="19">
        <v>285352.86</v>
      </c>
      <c r="D242" s="72">
        <f t="shared" si="4"/>
        <v>285352.86</v>
      </c>
      <c r="E242" s="72"/>
      <c r="F242" s="72"/>
      <c r="G242" s="72"/>
      <c r="H242" s="69"/>
      <c r="I242" s="69"/>
    </row>
    <row r="243" spans="1:9" ht="15">
      <c r="A243" s="18" t="s">
        <v>507</v>
      </c>
      <c r="B243" s="74" t="s">
        <v>508</v>
      </c>
      <c r="C243" s="19">
        <v>78703.67</v>
      </c>
      <c r="D243" s="72">
        <f t="shared" si="4"/>
        <v>78703.67</v>
      </c>
      <c r="E243" s="72"/>
      <c r="F243" s="72"/>
      <c r="G243" s="72"/>
      <c r="H243" s="69"/>
      <c r="I243" s="69"/>
    </row>
    <row r="244" spans="1:9" ht="15">
      <c r="A244" s="18" t="s">
        <v>509</v>
      </c>
      <c r="B244" s="74" t="s">
        <v>510</v>
      </c>
      <c r="C244" s="19">
        <v>611487.5</v>
      </c>
      <c r="D244" s="72">
        <f t="shared" si="4"/>
        <v>611487.5</v>
      </c>
      <c r="E244" s="72"/>
      <c r="F244" s="72"/>
      <c r="G244" s="72"/>
      <c r="H244" s="69"/>
      <c r="I244" s="69"/>
    </row>
    <row r="245" spans="1:9" ht="15">
      <c r="A245" s="18" t="s">
        <v>511</v>
      </c>
      <c r="B245" s="74" t="s">
        <v>512</v>
      </c>
      <c r="C245" s="19">
        <v>285767.43</v>
      </c>
      <c r="D245" s="72">
        <f t="shared" si="4"/>
        <v>285767.43</v>
      </c>
      <c r="E245" s="72"/>
      <c r="F245" s="72"/>
      <c r="G245" s="72"/>
      <c r="H245" s="69"/>
      <c r="I245" s="69"/>
    </row>
    <row r="246" spans="1:9" ht="15">
      <c r="A246" s="18" t="s">
        <v>513</v>
      </c>
      <c r="B246" s="74" t="s">
        <v>514</v>
      </c>
      <c r="C246" s="19">
        <v>207422.62</v>
      </c>
      <c r="D246" s="72">
        <f t="shared" si="4"/>
        <v>207422.62</v>
      </c>
      <c r="E246" s="72"/>
      <c r="F246" s="72"/>
      <c r="G246" s="72"/>
      <c r="H246" s="69"/>
      <c r="I246" s="69"/>
    </row>
    <row r="247" spans="1:9" ht="15">
      <c r="A247" s="18" t="s">
        <v>515</v>
      </c>
      <c r="B247" s="74" t="s">
        <v>516</v>
      </c>
      <c r="C247" s="19">
        <v>445905</v>
      </c>
      <c r="D247" s="72">
        <f t="shared" si="4"/>
        <v>445905</v>
      </c>
      <c r="E247" s="72"/>
      <c r="F247" s="72"/>
      <c r="G247" s="72"/>
      <c r="H247" s="69"/>
      <c r="I247" s="69"/>
    </row>
    <row r="248" spans="1:9" ht="15">
      <c r="A248" s="18" t="s">
        <v>517</v>
      </c>
      <c r="B248" s="74" t="s">
        <v>518</v>
      </c>
      <c r="C248" s="19">
        <v>179704.48</v>
      </c>
      <c r="D248" s="72">
        <f t="shared" si="4"/>
        <v>179704.48</v>
      </c>
      <c r="E248" s="72"/>
      <c r="F248" s="72"/>
      <c r="G248" s="72"/>
      <c r="H248" s="69"/>
      <c r="I248" s="69"/>
    </row>
    <row r="249" spans="1:9" ht="15">
      <c r="A249" s="18" t="s">
        <v>519</v>
      </c>
      <c r="B249" s="74" t="s">
        <v>520</v>
      </c>
      <c r="C249" s="19">
        <v>297082.19</v>
      </c>
      <c r="D249" s="72">
        <f t="shared" si="4"/>
        <v>297082.19</v>
      </c>
      <c r="E249" s="72"/>
      <c r="F249" s="72"/>
      <c r="G249" s="72"/>
      <c r="H249" s="69"/>
      <c r="I249" s="69"/>
    </row>
    <row r="250" spans="1:9" ht="15">
      <c r="A250" s="18" t="s">
        <v>521</v>
      </c>
      <c r="B250" s="74" t="s">
        <v>522</v>
      </c>
      <c r="C250" s="19">
        <v>4122394.05</v>
      </c>
      <c r="D250" s="72">
        <f t="shared" si="4"/>
        <v>4122394.05</v>
      </c>
      <c r="E250" s="72"/>
      <c r="F250" s="72"/>
      <c r="G250" s="72"/>
      <c r="H250" s="69"/>
      <c r="I250" s="69"/>
    </row>
    <row r="251" spans="1:9" ht="15">
      <c r="A251" s="18" t="s">
        <v>523</v>
      </c>
      <c r="B251" s="74" t="s">
        <v>524</v>
      </c>
      <c r="C251" s="19">
        <v>-348099.21</v>
      </c>
      <c r="D251" s="72">
        <f t="shared" si="4"/>
        <v>-348099.21</v>
      </c>
      <c r="E251" s="72"/>
      <c r="F251" s="72"/>
      <c r="G251" s="72"/>
      <c r="H251" s="69"/>
      <c r="I251" s="69"/>
    </row>
    <row r="252" spans="1:9" ht="15">
      <c r="A252" s="18" t="s">
        <v>525</v>
      </c>
      <c r="B252" s="74" t="s">
        <v>526</v>
      </c>
      <c r="C252" s="19">
        <v>-0.6</v>
      </c>
      <c r="D252" s="72">
        <f t="shared" si="4"/>
        <v>-0.6</v>
      </c>
      <c r="E252" s="72"/>
      <c r="F252" s="72"/>
      <c r="G252" s="72"/>
      <c r="H252" s="69"/>
      <c r="I252" s="69"/>
    </row>
    <row r="253" spans="1:9" ht="15">
      <c r="A253" s="18" t="s">
        <v>527</v>
      </c>
      <c r="B253" s="74" t="s">
        <v>528</v>
      </c>
      <c r="C253" s="19">
        <v>0.11</v>
      </c>
      <c r="D253" s="72">
        <f t="shared" si="4"/>
        <v>0.11</v>
      </c>
      <c r="E253" s="72"/>
      <c r="F253" s="72"/>
      <c r="G253" s="72"/>
      <c r="H253" s="69"/>
      <c r="I253" s="69"/>
    </row>
    <row r="254" spans="1:9" ht="15">
      <c r="A254" s="18" t="s">
        <v>529</v>
      </c>
      <c r="B254" s="74" t="s">
        <v>530</v>
      </c>
      <c r="C254" s="19">
        <v>0.08</v>
      </c>
      <c r="D254" s="72">
        <f t="shared" si="4"/>
        <v>0.08</v>
      </c>
      <c r="E254" s="72"/>
      <c r="F254" s="72"/>
      <c r="G254" s="72"/>
      <c r="H254" s="69"/>
      <c r="I254" s="69"/>
    </row>
    <row r="255" spans="1:9" ht="15">
      <c r="A255" s="73"/>
      <c r="B255" s="73" t="s">
        <v>531</v>
      </c>
      <c r="C255" s="23">
        <f>SUM(C71:C254)</f>
        <v>194260768.34000015</v>
      </c>
      <c r="D255" s="23">
        <f>SUM(D71:D254)</f>
        <v>190193808.34000015</v>
      </c>
      <c r="E255" s="23">
        <f>SUM(E71:E254)</f>
        <v>0</v>
      </c>
      <c r="F255" s="23">
        <f>SUM(F71:F254)</f>
        <v>4066960</v>
      </c>
      <c r="G255" s="23">
        <f>SUM(G71:G254)</f>
        <v>0</v>
      </c>
      <c r="H255" s="23"/>
      <c r="I255" s="23"/>
    </row>
    <row r="258" spans="1:9" ht="15">
      <c r="A258" s="8" t="s">
        <v>532</v>
      </c>
      <c r="B258" s="9"/>
      <c r="C258" s="75"/>
      <c r="E258" s="60"/>
      <c r="F258" s="60"/>
      <c r="I258" s="61" t="s">
        <v>74</v>
      </c>
    </row>
    <row r="259" spans="1:6" ht="15">
      <c r="A259" s="62"/>
      <c r="B259" s="62"/>
      <c r="C259" s="60"/>
      <c r="D259" s="60"/>
      <c r="E259" s="60"/>
      <c r="F259" s="60"/>
    </row>
    <row r="260" spans="1:9" ht="15">
      <c r="A260" s="13" t="s">
        <v>4</v>
      </c>
      <c r="B260" s="14" t="s">
        <v>5</v>
      </c>
      <c r="C260" s="63" t="s">
        <v>75</v>
      </c>
      <c r="D260" s="63" t="s">
        <v>76</v>
      </c>
      <c r="E260" s="63" t="s">
        <v>77</v>
      </c>
      <c r="F260" s="63" t="s">
        <v>78</v>
      </c>
      <c r="G260" s="64" t="s">
        <v>79</v>
      </c>
      <c r="H260" s="14" t="s">
        <v>80</v>
      </c>
      <c r="I260" s="14" t="s">
        <v>81</v>
      </c>
    </row>
    <row r="261" spans="1:9" ht="15">
      <c r="A261" s="18"/>
      <c r="B261" s="71" t="s">
        <v>12</v>
      </c>
      <c r="C261" s="19"/>
      <c r="D261" s="72"/>
      <c r="E261" s="72"/>
      <c r="F261" s="72"/>
      <c r="G261" s="72"/>
      <c r="H261" s="69"/>
      <c r="I261" s="69"/>
    </row>
    <row r="262" spans="1:11" ht="15">
      <c r="A262" s="73"/>
      <c r="B262" s="73" t="s">
        <v>533</v>
      </c>
      <c r="C262" s="23">
        <f>SUM(C261:C261)</f>
        <v>0</v>
      </c>
      <c r="D262" s="23">
        <f>SUM(D261:D261)</f>
        <v>0</v>
      </c>
      <c r="E262" s="23">
        <f>SUM(E261:E261)</f>
        <v>0</v>
      </c>
      <c r="F262" s="23">
        <f>SUM(F261:F261)</f>
        <v>0</v>
      </c>
      <c r="G262" s="23">
        <f>SUM(G261:G261)</f>
        <v>0</v>
      </c>
      <c r="H262" s="23"/>
      <c r="I262" s="23"/>
      <c r="K262" s="7"/>
    </row>
    <row r="265" spans="1:9" ht="15">
      <c r="A265" s="8" t="s">
        <v>534</v>
      </c>
      <c r="B265" s="9"/>
      <c r="E265" s="60"/>
      <c r="F265" s="60"/>
      <c r="I265" s="61" t="s">
        <v>74</v>
      </c>
    </row>
    <row r="266" spans="1:6" ht="15">
      <c r="A266" s="62"/>
      <c r="B266" s="62"/>
      <c r="C266" s="60"/>
      <c r="D266" s="60"/>
      <c r="E266" s="60"/>
      <c r="F266" s="60"/>
    </row>
    <row r="267" spans="1:9" ht="15">
      <c r="A267" s="13" t="s">
        <v>4</v>
      </c>
      <c r="B267" s="14" t="s">
        <v>5</v>
      </c>
      <c r="C267" s="63" t="s">
        <v>75</v>
      </c>
      <c r="D267" s="63" t="s">
        <v>76</v>
      </c>
      <c r="E267" s="63" t="s">
        <v>77</v>
      </c>
      <c r="F267" s="63" t="s">
        <v>78</v>
      </c>
      <c r="G267" s="64" t="s">
        <v>79</v>
      </c>
      <c r="H267" s="14" t="s">
        <v>80</v>
      </c>
      <c r="I267" s="14" t="s">
        <v>81</v>
      </c>
    </row>
    <row r="268" spans="1:9" ht="15">
      <c r="A268" s="18"/>
      <c r="B268" s="71" t="s">
        <v>12</v>
      </c>
      <c r="C268" s="19"/>
      <c r="D268" s="72"/>
      <c r="E268" s="72"/>
      <c r="F268" s="72"/>
      <c r="G268" s="72"/>
      <c r="H268" s="69"/>
      <c r="I268" s="69"/>
    </row>
    <row r="269" spans="1:9" ht="15">
      <c r="A269" s="73"/>
      <c r="B269" s="73" t="s">
        <v>535</v>
      </c>
      <c r="C269" s="23">
        <f>SUM(C268:C268)</f>
        <v>0</v>
      </c>
      <c r="D269" s="23">
        <f>SUM(D268:D268)</f>
        <v>0</v>
      </c>
      <c r="E269" s="23">
        <f>SUM(E268:E268)</f>
        <v>0</v>
      </c>
      <c r="F269" s="23">
        <f>SUM(F268:F268)</f>
        <v>0</v>
      </c>
      <c r="G269" s="23">
        <f>SUM(G268:G268)</f>
        <v>0</v>
      </c>
      <c r="H269" s="23"/>
      <c r="I269" s="23"/>
    </row>
    <row r="272" spans="1:9" ht="15">
      <c r="A272" s="8" t="s">
        <v>536</v>
      </c>
      <c r="B272" s="9"/>
      <c r="E272" s="60"/>
      <c r="F272" s="60"/>
      <c r="I272" s="61" t="s">
        <v>74</v>
      </c>
    </row>
    <row r="273" spans="1:6" ht="15">
      <c r="A273" s="62"/>
      <c r="B273" s="62"/>
      <c r="C273" s="60"/>
      <c r="D273" s="60"/>
      <c r="E273" s="60"/>
      <c r="F273" s="60"/>
    </row>
    <row r="274" spans="1:9" ht="15">
      <c r="A274" s="13" t="s">
        <v>4</v>
      </c>
      <c r="B274" s="14" t="s">
        <v>5</v>
      </c>
      <c r="C274" s="63" t="s">
        <v>75</v>
      </c>
      <c r="D274" s="63" t="s">
        <v>76</v>
      </c>
      <c r="E274" s="63" t="s">
        <v>77</v>
      </c>
      <c r="F274" s="63" t="s">
        <v>78</v>
      </c>
      <c r="G274" s="64" t="s">
        <v>79</v>
      </c>
      <c r="H274" s="14" t="s">
        <v>80</v>
      </c>
      <c r="I274" s="14" t="s">
        <v>81</v>
      </c>
    </row>
    <row r="275" spans="1:11" ht="15">
      <c r="A275" s="18"/>
      <c r="B275" s="71" t="s">
        <v>12</v>
      </c>
      <c r="C275" s="19"/>
      <c r="D275" s="72"/>
      <c r="E275" s="72"/>
      <c r="F275" s="72"/>
      <c r="G275" s="72"/>
      <c r="H275" s="69"/>
      <c r="I275" s="69"/>
      <c r="K275" s="7"/>
    </row>
    <row r="276" spans="1:9" ht="15">
      <c r="A276" s="73"/>
      <c r="B276" s="73" t="s">
        <v>537</v>
      </c>
      <c r="C276" s="23">
        <f>SUM(C275:C275)</f>
        <v>0</v>
      </c>
      <c r="D276" s="23">
        <f>SUM(D275:D275)</f>
        <v>0</v>
      </c>
      <c r="E276" s="23">
        <f>SUM(E275:E275)</f>
        <v>0</v>
      </c>
      <c r="F276" s="23">
        <f>SUM(F275:F275)</f>
        <v>0</v>
      </c>
      <c r="G276" s="23">
        <f>SUM(G275:G275)</f>
        <v>0</v>
      </c>
      <c r="H276" s="23"/>
      <c r="I276" s="23"/>
    </row>
    <row r="279" spans="1:9" ht="15">
      <c r="A279" s="8" t="s">
        <v>538</v>
      </c>
      <c r="B279" s="9"/>
      <c r="E279" s="60"/>
      <c r="F279" s="60"/>
      <c r="I279" s="61" t="s">
        <v>74</v>
      </c>
    </row>
    <row r="280" spans="1:6" ht="15">
      <c r="A280" s="62"/>
      <c r="B280" s="62"/>
      <c r="C280" s="60"/>
      <c r="D280" s="60"/>
      <c r="E280" s="60"/>
      <c r="F280" s="60"/>
    </row>
    <row r="281" spans="1:9" ht="15">
      <c r="A281" s="13" t="s">
        <v>4</v>
      </c>
      <c r="B281" s="14" t="s">
        <v>5</v>
      </c>
      <c r="C281" s="63" t="s">
        <v>75</v>
      </c>
      <c r="D281" s="63" t="s">
        <v>76</v>
      </c>
      <c r="E281" s="63" t="s">
        <v>77</v>
      </c>
      <c r="F281" s="63" t="s">
        <v>78</v>
      </c>
      <c r="G281" s="64" t="s">
        <v>79</v>
      </c>
      <c r="H281" s="14" t="s">
        <v>80</v>
      </c>
      <c r="I281" s="14" t="s">
        <v>81</v>
      </c>
    </row>
    <row r="282" spans="1:9" ht="15">
      <c r="A282" s="18"/>
      <c r="B282" s="71" t="s">
        <v>12</v>
      </c>
      <c r="C282" s="19"/>
      <c r="D282" s="72"/>
      <c r="E282" s="72"/>
      <c r="F282" s="72"/>
      <c r="G282" s="72"/>
      <c r="H282" s="69"/>
      <c r="I282" s="69"/>
    </row>
    <row r="283" spans="1:9" ht="15">
      <c r="A283" s="73"/>
      <c r="B283" s="73" t="s">
        <v>539</v>
      </c>
      <c r="C283" s="23">
        <f>SUM(C282:C282)</f>
        <v>0</v>
      </c>
      <c r="D283" s="23">
        <f>SUM(D282:D282)</f>
        <v>0</v>
      </c>
      <c r="E283" s="23">
        <f>SUM(E282:E282)</f>
        <v>0</v>
      </c>
      <c r="F283" s="23">
        <f>SUM(F282:F282)</f>
        <v>0</v>
      </c>
      <c r="G283" s="23">
        <f>SUM(G282:G282)</f>
        <v>0</v>
      </c>
      <c r="H283" s="23"/>
      <c r="I283" s="23"/>
    </row>
    <row r="364" spans="1:8" ht="15">
      <c r="A364" s="76"/>
      <c r="B364" s="76"/>
      <c r="C364" s="77"/>
      <c r="D364" s="77"/>
      <c r="E364" s="77"/>
      <c r="F364" s="77"/>
      <c r="G364" s="77"/>
      <c r="H364" s="76"/>
    </row>
    <row r="365" spans="1:2" ht="15">
      <c r="A365" s="78"/>
      <c r="B365" s="79"/>
    </row>
    <row r="366" spans="1:2" ht="15">
      <c r="A366" s="78"/>
      <c r="B366" s="79"/>
    </row>
    <row r="367" spans="1:2" ht="15">
      <c r="A367" s="78"/>
      <c r="B367" s="79"/>
    </row>
    <row r="368" spans="1:2" ht="15">
      <c r="A368" s="78"/>
      <c r="B368" s="79"/>
    </row>
    <row r="369" spans="1:2" ht="15">
      <c r="A369" s="78"/>
      <c r="B369" s="79"/>
    </row>
  </sheetData>
  <dataValidations count="9">
    <dataValidation allowBlank="1" showInputMessage="1" showErrorMessage="1" prompt="Indicar si el deudor ya sobrepasó el plazo estipulado para pago, 90, 180 o 365 días." sqref="I7 I49 I70 I260 I267 I274 I281 I56 I63"/>
    <dataValidation allowBlank="1" showInputMessage="1" showErrorMessage="1" prompt="Informar sobre caraterísticas cualitativas de la cuenta, ejemplo: acciones implementadas para su recuperación, causas de la demora en su recuperación." sqref="H7 H49 H70 H260 H267 H274 H281 H56 H63"/>
    <dataValidation allowBlank="1" showInputMessage="1" showErrorMessage="1" prompt="Importe de la cuentas por cobrar con vencimiento mayor a 365 días." sqref="G7 G49 G70 G260 G267 G274 G281 G56 G63"/>
    <dataValidation allowBlank="1" showInputMessage="1" showErrorMessage="1" prompt="Importe de la cuentas por cobrar con fecha de vencimiento de 181 a 365 días." sqref="F7 F49 F70 F260 F267 F274 F281 F56 F63"/>
    <dataValidation allowBlank="1" showInputMessage="1" showErrorMessage="1" prompt="Importe de la cuentas por cobrar con fecha de vencimiento de 91 a 180 días." sqref="E7 E49 E70 E260 E267 E274 E281 E56 E63"/>
    <dataValidation allowBlank="1" showInputMessage="1" showErrorMessage="1" prompt="Importe de la cuentas por cobrar con fecha de vencimiento de 1 a 90 días." sqref="D7 D49 D70 D260 D267 D274 D281 D56 D63"/>
    <dataValidation allowBlank="1" showInputMessage="1" showErrorMessage="1" prompt="Corresponde al nombre o descripción de la cuenta de acuerdo al Plan de Cuentas emitido por el CONAC." sqref="B7 B49 B70 B260 B267 B274 B281 B56 B63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49 A56 A63 A70 A260 A267 A274 A281"/>
    <dataValidation allowBlank="1" showInputMessage="1" showErrorMessage="1" prompt="Saldo final del periodo de la información financiera trimestral presentada, el cual debe coincidir con la suma de las columnas de 90, 180, 365 y más de 365 días." sqref="C7 C49 C56 C63 C70 C260 C267 C274 C281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2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view="pageBreakPreview" zoomScaleSheetLayoutView="100" workbookViewId="0" topLeftCell="A1">
      <selection activeCell="B44" sqref="B44"/>
    </sheetView>
  </sheetViews>
  <sheetFormatPr defaultColWidth="11.421875" defaultRowHeight="15"/>
  <cols>
    <col min="1" max="1" width="20.7109375" style="80" customWidth="1"/>
    <col min="2" max="7" width="11.421875" style="80" customWidth="1"/>
    <col min="8" max="8" width="17.7109375" style="80" customWidth="1"/>
    <col min="9" max="16384" width="11.421875" style="8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5"/>
    </row>
    <row r="2" spans="1:8" ht="15">
      <c r="A2" s="1" t="s">
        <v>1</v>
      </c>
      <c r="B2" s="1"/>
      <c r="C2" s="1"/>
      <c r="D2" s="1"/>
      <c r="E2" s="1"/>
      <c r="F2" s="1"/>
      <c r="G2" s="1"/>
      <c r="H2" s="6"/>
    </row>
    <row r="3" spans="1:8" ht="15">
      <c r="A3" s="1"/>
      <c r="B3" s="1"/>
      <c r="C3" s="1"/>
      <c r="D3" s="1"/>
      <c r="E3" s="1"/>
      <c r="F3" s="1"/>
      <c r="G3" s="1"/>
      <c r="H3" s="6"/>
    </row>
    <row r="4" spans="1:8" ht="11.25" customHeight="1">
      <c r="A4" s="6"/>
      <c r="B4" s="6"/>
      <c r="C4" s="6"/>
      <c r="D4" s="6"/>
      <c r="E4" s="6"/>
      <c r="F4" s="6"/>
      <c r="G4" s="1"/>
      <c r="H4" s="6"/>
    </row>
    <row r="5" spans="1:8" ht="11.25" customHeight="1">
      <c r="A5" s="81" t="s">
        <v>540</v>
      </c>
      <c r="B5" s="82"/>
      <c r="C5" s="82"/>
      <c r="D5" s="82"/>
      <c r="E5" s="82"/>
      <c r="F5" s="83"/>
      <c r="G5" s="83"/>
      <c r="H5" s="10" t="s">
        <v>541</v>
      </c>
    </row>
    <row r="6" spans="10:17" ht="15">
      <c r="J6" s="347"/>
      <c r="K6" s="347"/>
      <c r="L6" s="347"/>
      <c r="M6" s="347"/>
      <c r="N6" s="347"/>
      <c r="O6" s="347"/>
      <c r="P6" s="347"/>
      <c r="Q6" s="347"/>
    </row>
    <row r="7" ht="10.8" thickBot="1">
      <c r="A7" s="1" t="s">
        <v>542</v>
      </c>
    </row>
    <row r="8" spans="1:8" ht="52.5" customHeight="1" thickBot="1">
      <c r="A8" s="348" t="s">
        <v>12</v>
      </c>
      <c r="B8" s="349"/>
      <c r="C8" s="349"/>
      <c r="D8" s="349"/>
      <c r="E8" s="349"/>
      <c r="F8" s="349"/>
      <c r="G8" s="349"/>
      <c r="H8" s="350"/>
    </row>
  </sheetData>
  <mergeCells count="2">
    <mergeCell ref="J6:Q6"/>
    <mergeCell ref="A8:H8"/>
  </mergeCell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84" r:id="rId1"/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6"/>
  <sheetViews>
    <sheetView view="pageBreakPreview" zoomScaleSheetLayoutView="100" workbookViewId="0" topLeftCell="A1">
      <selection activeCell="B44" sqref="B4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1" spans="1:4" ht="15">
      <c r="A1" s="1" t="s">
        <v>0</v>
      </c>
      <c r="B1" s="1"/>
      <c r="D1" s="5"/>
    </row>
    <row r="2" spans="1:2" ht="15">
      <c r="A2" s="1" t="s">
        <v>1</v>
      </c>
      <c r="B2" s="1"/>
    </row>
    <row r="5" spans="1:4" s="51" customFormat="1" ht="11.25" customHeight="1">
      <c r="A5" s="48" t="s">
        <v>543</v>
      </c>
      <c r="B5" s="6"/>
      <c r="C5" s="84"/>
      <c r="D5" s="85" t="s">
        <v>544</v>
      </c>
    </row>
    <row r="6" spans="1:4" ht="15">
      <c r="A6" s="86"/>
      <c r="B6" s="86"/>
      <c r="C6" s="87"/>
      <c r="D6" s="88"/>
    </row>
    <row r="7" spans="1:4" ht="15" customHeight="1">
      <c r="A7" s="13" t="s">
        <v>4</v>
      </c>
      <c r="B7" s="14" t="s">
        <v>5</v>
      </c>
      <c r="C7" s="15" t="s">
        <v>6</v>
      </c>
      <c r="D7" s="89" t="s">
        <v>545</v>
      </c>
    </row>
    <row r="8" spans="1:4" ht="15">
      <c r="A8" s="18" t="s">
        <v>546</v>
      </c>
      <c r="B8" s="69" t="s">
        <v>547</v>
      </c>
      <c r="C8" s="72">
        <v>44514.69</v>
      </c>
      <c r="D8" s="69" t="s">
        <v>548</v>
      </c>
    </row>
    <row r="9" spans="1:4" ht="15">
      <c r="A9" s="18" t="s">
        <v>549</v>
      </c>
      <c r="B9" s="69" t="s">
        <v>550</v>
      </c>
      <c r="C9" s="72">
        <v>26042.24</v>
      </c>
      <c r="D9" s="69" t="s">
        <v>548</v>
      </c>
    </row>
    <row r="10" spans="1:4" ht="15">
      <c r="A10" s="90"/>
      <c r="B10" s="90" t="s">
        <v>551</v>
      </c>
      <c r="C10" s="44">
        <f>SUM(C8:C9)</f>
        <v>70556.93000000001</v>
      </c>
      <c r="D10" s="91"/>
    </row>
    <row r="11" spans="1:4" ht="15">
      <c r="A11" s="37"/>
      <c r="B11" s="37"/>
      <c r="C11" s="38"/>
      <c r="D11" s="37"/>
    </row>
    <row r="12" spans="1:4" ht="15">
      <c r="A12" s="37"/>
      <c r="B12" s="37"/>
      <c r="C12" s="38"/>
      <c r="D12" s="37"/>
    </row>
    <row r="13" spans="1:4" s="51" customFormat="1" ht="11.25" customHeight="1">
      <c r="A13" s="48" t="s">
        <v>552</v>
      </c>
      <c r="B13" s="37"/>
      <c r="C13" s="84"/>
      <c r="D13" s="85" t="s">
        <v>544</v>
      </c>
    </row>
    <row r="14" spans="1:4" ht="15">
      <c r="A14" s="86"/>
      <c r="B14" s="86"/>
      <c r="C14" s="87"/>
      <c r="D14" s="88"/>
    </row>
    <row r="15" spans="1:4" ht="15" customHeight="1">
      <c r="A15" s="13" t="s">
        <v>4</v>
      </c>
      <c r="B15" s="14" t="s">
        <v>5</v>
      </c>
      <c r="C15" s="15" t="s">
        <v>6</v>
      </c>
      <c r="D15" s="89" t="s">
        <v>545</v>
      </c>
    </row>
    <row r="16" spans="1:4" ht="15">
      <c r="A16" s="65" t="s">
        <v>553</v>
      </c>
      <c r="B16" s="66" t="s">
        <v>554</v>
      </c>
      <c r="C16" s="72">
        <v>1967874.3</v>
      </c>
      <c r="D16" s="69" t="s">
        <v>548</v>
      </c>
    </row>
    <row r="17" spans="1:4" ht="15">
      <c r="A17" s="65" t="s">
        <v>555</v>
      </c>
      <c r="B17" s="66" t="s">
        <v>556</v>
      </c>
      <c r="C17" s="72">
        <v>30831.76</v>
      </c>
      <c r="D17" s="69" t="s">
        <v>548</v>
      </c>
    </row>
    <row r="18" spans="1:4" ht="15">
      <c r="A18" s="65" t="s">
        <v>557</v>
      </c>
      <c r="B18" s="66" t="s">
        <v>558</v>
      </c>
      <c r="C18" s="72">
        <v>6956689.47</v>
      </c>
      <c r="D18" s="69" t="s">
        <v>548</v>
      </c>
    </row>
    <row r="19" spans="1:4" ht="15">
      <c r="A19" s="65" t="s">
        <v>559</v>
      </c>
      <c r="B19" s="66" t="s">
        <v>560</v>
      </c>
      <c r="C19" s="72">
        <v>584484.98</v>
      </c>
      <c r="D19" s="69" t="s">
        <v>548</v>
      </c>
    </row>
    <row r="20" spans="1:4" ht="15">
      <c r="A20" s="65" t="s">
        <v>561</v>
      </c>
      <c r="B20" s="66" t="s">
        <v>562</v>
      </c>
      <c r="C20" s="72">
        <v>6663662.47</v>
      </c>
      <c r="D20" s="69" t="s">
        <v>548</v>
      </c>
    </row>
    <row r="21" spans="1:4" ht="15">
      <c r="A21" s="65" t="s">
        <v>563</v>
      </c>
      <c r="B21" s="66" t="s">
        <v>564</v>
      </c>
      <c r="C21" s="72">
        <v>6431734.66</v>
      </c>
      <c r="D21" s="69" t="s">
        <v>548</v>
      </c>
    </row>
    <row r="22" spans="1:4" ht="15">
      <c r="A22" s="65" t="s">
        <v>565</v>
      </c>
      <c r="B22" s="66" t="s">
        <v>566</v>
      </c>
      <c r="C22" s="72">
        <v>531266.52</v>
      </c>
      <c r="D22" s="69" t="s">
        <v>548</v>
      </c>
    </row>
    <row r="23" spans="1:4" ht="15">
      <c r="A23" s="65" t="s">
        <v>567</v>
      </c>
      <c r="B23" s="66" t="s">
        <v>568</v>
      </c>
      <c r="C23" s="72">
        <v>29370569.94</v>
      </c>
      <c r="D23" s="69" t="s">
        <v>548</v>
      </c>
    </row>
    <row r="24" spans="1:4" ht="15">
      <c r="A24" s="58"/>
      <c r="B24" s="58" t="s">
        <v>569</v>
      </c>
      <c r="C24" s="40">
        <f>SUM(C16:C23)</f>
        <v>52537114.1</v>
      </c>
      <c r="D24" s="91"/>
    </row>
    <row r="26" ht="15">
      <c r="B26" s="6" t="str">
        <f>+UPPER(B11)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Método de valuación aplicados." sqref="D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15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"/>
  <sheetViews>
    <sheetView view="pageBreakPreview" zoomScaleSheetLayoutView="100" workbookViewId="0" topLeftCell="A1">
      <selection activeCell="B44" sqref="B4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7" width="22.7109375" style="6" customWidth="1"/>
    <col min="8" max="16384" width="11.421875" style="6" customWidth="1"/>
  </cols>
  <sheetData>
    <row r="1" spans="1:7" s="51" customFormat="1" ht="11.25" customHeight="1">
      <c r="A1" s="92" t="s">
        <v>0</v>
      </c>
      <c r="B1" s="92"/>
      <c r="C1" s="93"/>
      <c r="D1" s="92"/>
      <c r="E1" s="92"/>
      <c r="F1" s="92"/>
      <c r="G1" s="94"/>
    </row>
    <row r="2" spans="1:7" s="51" customFormat="1" ht="11.25" customHeight="1">
      <c r="A2" s="92" t="s">
        <v>1</v>
      </c>
      <c r="B2" s="92"/>
      <c r="C2" s="93"/>
      <c r="D2" s="92"/>
      <c r="E2" s="92"/>
      <c r="F2" s="92"/>
      <c r="G2" s="92"/>
    </row>
    <row r="5" spans="1:7" ht="11.25" customHeight="1">
      <c r="A5" s="8" t="s">
        <v>570</v>
      </c>
      <c r="B5" s="8"/>
      <c r="G5" s="10" t="s">
        <v>571</v>
      </c>
    </row>
    <row r="6" spans="1:7" ht="15">
      <c r="A6" s="95"/>
      <c r="B6" s="95"/>
      <c r="C6" s="96"/>
      <c r="D6" s="95"/>
      <c r="E6" s="95"/>
      <c r="F6" s="95"/>
      <c r="G6" s="95"/>
    </row>
    <row r="7" spans="1:7" ht="15" customHeight="1">
      <c r="A7" s="13" t="s">
        <v>4</v>
      </c>
      <c r="B7" s="14" t="s">
        <v>5</v>
      </c>
      <c r="C7" s="15" t="s">
        <v>6</v>
      </c>
      <c r="D7" s="16" t="s">
        <v>7</v>
      </c>
      <c r="E7" s="16" t="s">
        <v>572</v>
      </c>
      <c r="F7" s="14" t="s">
        <v>573</v>
      </c>
      <c r="G7" s="14" t="s">
        <v>574</v>
      </c>
    </row>
    <row r="8" spans="1:7" ht="51">
      <c r="A8" s="97" t="s">
        <v>575</v>
      </c>
      <c r="B8" s="97" t="s">
        <v>576</v>
      </c>
      <c r="C8" s="98">
        <v>248285653.93</v>
      </c>
      <c r="D8" s="99" t="s">
        <v>577</v>
      </c>
      <c r="E8" s="100" t="s">
        <v>578</v>
      </c>
      <c r="F8" s="97" t="s">
        <v>579</v>
      </c>
      <c r="G8" s="97" t="s">
        <v>580</v>
      </c>
    </row>
    <row r="9" spans="1:7" ht="122.4">
      <c r="A9" s="97" t="s">
        <v>581</v>
      </c>
      <c r="B9" s="97" t="s">
        <v>582</v>
      </c>
      <c r="C9" s="98">
        <v>111921100.68</v>
      </c>
      <c r="D9" s="99" t="s">
        <v>577</v>
      </c>
      <c r="E9" s="100" t="s">
        <v>583</v>
      </c>
      <c r="F9" s="97" t="s">
        <v>584</v>
      </c>
      <c r="G9" s="97" t="s">
        <v>585</v>
      </c>
    </row>
    <row r="10" spans="1:7" ht="15">
      <c r="A10" s="73"/>
      <c r="B10" s="73" t="s">
        <v>586</v>
      </c>
      <c r="C10" s="23">
        <f>SUM(C8:C9)</f>
        <v>360206754.61</v>
      </c>
      <c r="D10" s="73"/>
      <c r="E10" s="73"/>
      <c r="F10" s="73"/>
      <c r="G10" s="73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"/>
  <sheetViews>
    <sheetView view="pageBreakPreview" zoomScaleSheetLayoutView="100" workbookViewId="0" topLeftCell="A1">
      <selection activeCell="B44" sqref="B4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1" spans="1:5" ht="15">
      <c r="A1" s="1" t="s">
        <v>0</v>
      </c>
      <c r="B1" s="1"/>
      <c r="C1" s="2"/>
      <c r="D1" s="1"/>
      <c r="E1" s="5"/>
    </row>
    <row r="2" spans="1:5" ht="15">
      <c r="A2" s="1" t="s">
        <v>1</v>
      </c>
      <c r="B2" s="1"/>
      <c r="C2" s="2"/>
      <c r="D2" s="1"/>
      <c r="E2" s="1"/>
    </row>
    <row r="5" spans="1:5" ht="11.25" customHeight="1">
      <c r="A5" s="8" t="s">
        <v>587</v>
      </c>
      <c r="B5" s="8"/>
      <c r="E5" s="10" t="s">
        <v>588</v>
      </c>
    </row>
    <row r="6" spans="1:5" ht="15">
      <c r="A6" s="95"/>
      <c r="B6" s="95"/>
      <c r="C6" s="96"/>
      <c r="D6" s="95"/>
      <c r="E6" s="95"/>
    </row>
    <row r="7" spans="1:5" ht="15" customHeight="1">
      <c r="A7" s="13" t="s">
        <v>4</v>
      </c>
      <c r="B7" s="14" t="s">
        <v>5</v>
      </c>
      <c r="C7" s="15" t="s">
        <v>6</v>
      </c>
      <c r="D7" s="16" t="s">
        <v>7</v>
      </c>
      <c r="E7" s="14" t="s">
        <v>589</v>
      </c>
    </row>
    <row r="8" spans="1:5" ht="44.4" customHeight="1">
      <c r="A8" s="99" t="s">
        <v>590</v>
      </c>
      <c r="B8" s="99" t="s">
        <v>591</v>
      </c>
      <c r="C8" s="101">
        <v>36307609.89</v>
      </c>
      <c r="D8" s="99" t="s">
        <v>592</v>
      </c>
      <c r="E8" s="102" t="s">
        <v>593</v>
      </c>
    </row>
    <row r="9" spans="1:5" ht="15">
      <c r="A9" s="58"/>
      <c r="B9" s="58" t="s">
        <v>594</v>
      </c>
      <c r="C9" s="59">
        <f>SUM(C8:C8)</f>
        <v>36307609.89</v>
      </c>
      <c r="D9" s="58"/>
      <c r="E9" s="58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14"/>
  <sheetViews>
    <sheetView zoomScaleSheetLayoutView="100" workbookViewId="0" topLeftCell="A1">
      <selection activeCell="C106" sqref="C106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7" width="17.7109375" style="6" customWidth="1"/>
    <col min="8" max="8" width="8.7109375" style="6" customWidth="1"/>
    <col min="9" max="16384" width="11.421875" style="6" customWidth="1"/>
  </cols>
  <sheetData>
    <row r="1" spans="1:6" ht="15">
      <c r="A1" s="1" t="s">
        <v>0</v>
      </c>
      <c r="B1" s="1"/>
      <c r="C1" s="2"/>
      <c r="D1" s="2"/>
      <c r="E1" s="2"/>
      <c r="F1" s="5"/>
    </row>
    <row r="2" spans="1:6" ht="15">
      <c r="A2" s="1" t="s">
        <v>1</v>
      </c>
      <c r="B2" s="1"/>
      <c r="C2" s="2"/>
      <c r="D2" s="2"/>
      <c r="E2" s="2"/>
      <c r="F2" s="3"/>
    </row>
    <row r="3" ht="15">
      <c r="F3" s="3"/>
    </row>
    <row r="4" ht="15">
      <c r="F4" s="3"/>
    </row>
    <row r="5" spans="1:6" ht="11.25" customHeight="1">
      <c r="A5" s="8" t="s">
        <v>595</v>
      </c>
      <c r="B5" s="8"/>
      <c r="C5" s="103"/>
      <c r="D5" s="103"/>
      <c r="E5" s="103"/>
      <c r="F5" s="61" t="s">
        <v>596</v>
      </c>
    </row>
    <row r="6" spans="1:6" ht="15">
      <c r="A6" s="104"/>
      <c r="B6" s="104"/>
      <c r="C6" s="103"/>
      <c r="D6" s="105"/>
      <c r="E6" s="105"/>
      <c r="F6" s="106"/>
    </row>
    <row r="7" spans="1:6" ht="15" customHeight="1">
      <c r="A7" s="13" t="s">
        <v>4</v>
      </c>
      <c r="B7" s="14" t="s">
        <v>5</v>
      </c>
      <c r="C7" s="107" t="s">
        <v>597</v>
      </c>
      <c r="D7" s="107" t="s">
        <v>598</v>
      </c>
      <c r="E7" s="107" t="s">
        <v>599</v>
      </c>
      <c r="F7" s="108" t="s">
        <v>600</v>
      </c>
    </row>
    <row r="8" spans="1:6" ht="15">
      <c r="A8" s="18" t="s">
        <v>601</v>
      </c>
      <c r="B8" s="18" t="s">
        <v>602</v>
      </c>
      <c r="C8" s="19">
        <v>8015074655.14</v>
      </c>
      <c r="D8" s="19">
        <v>8017338909.03</v>
      </c>
      <c r="E8" s="19">
        <f>D8-C8</f>
        <v>2264253.8899993896</v>
      </c>
      <c r="F8" s="19"/>
    </row>
    <row r="9" spans="1:6" ht="15">
      <c r="A9" s="18" t="s">
        <v>603</v>
      </c>
      <c r="B9" s="18" t="s">
        <v>604</v>
      </c>
      <c r="C9" s="19">
        <v>1220113265.61</v>
      </c>
      <c r="D9" s="19">
        <v>1238274857.45</v>
      </c>
      <c r="E9" s="19">
        <f aca="true" t="shared" si="0" ref="E9:E26">D9-C9</f>
        <v>18161591.840000153</v>
      </c>
      <c r="F9" s="19"/>
    </row>
    <row r="10" spans="1:6" ht="15">
      <c r="A10" s="18" t="s">
        <v>605</v>
      </c>
      <c r="B10" s="18" t="s">
        <v>606</v>
      </c>
      <c r="C10" s="19">
        <v>254129715.95</v>
      </c>
      <c r="D10" s="19">
        <v>254129715.95</v>
      </c>
      <c r="E10" s="19">
        <f t="shared" si="0"/>
        <v>0</v>
      </c>
      <c r="F10" s="19"/>
    </row>
    <row r="11" spans="1:6" ht="15">
      <c r="A11" s="18" t="s">
        <v>607</v>
      </c>
      <c r="B11" s="18" t="s">
        <v>608</v>
      </c>
      <c r="C11" s="19">
        <v>1482134555.13</v>
      </c>
      <c r="D11" s="19">
        <v>1484220828.14</v>
      </c>
      <c r="E11" s="19">
        <f t="shared" si="0"/>
        <v>2086273.0099999905</v>
      </c>
      <c r="F11" s="19"/>
    </row>
    <row r="12" spans="1:6" ht="15">
      <c r="A12" s="18" t="s">
        <v>609</v>
      </c>
      <c r="B12" s="18" t="s">
        <v>610</v>
      </c>
      <c r="C12" s="19">
        <v>2446812.63</v>
      </c>
      <c r="D12" s="19">
        <v>2446812.63</v>
      </c>
      <c r="E12" s="19">
        <f t="shared" si="0"/>
        <v>0</v>
      </c>
      <c r="F12" s="19"/>
    </row>
    <row r="13" spans="1:6" ht="15">
      <c r="A13" s="18" t="s">
        <v>611</v>
      </c>
      <c r="B13" s="18" t="s">
        <v>612</v>
      </c>
      <c r="C13" s="19">
        <v>47903.23</v>
      </c>
      <c r="D13" s="19">
        <v>47903.23</v>
      </c>
      <c r="E13" s="19">
        <f t="shared" si="0"/>
        <v>0</v>
      </c>
      <c r="F13" s="19"/>
    </row>
    <row r="14" spans="1:6" ht="15">
      <c r="A14" s="18" t="s">
        <v>613</v>
      </c>
      <c r="B14" s="18" t="s">
        <v>614</v>
      </c>
      <c r="C14" s="19">
        <v>11860907.97</v>
      </c>
      <c r="D14" s="19">
        <v>16711589.37</v>
      </c>
      <c r="E14" s="19">
        <f t="shared" si="0"/>
        <v>4850681.3999999985</v>
      </c>
      <c r="F14" s="19"/>
    </row>
    <row r="15" spans="1:6" ht="15">
      <c r="A15" s="18" t="s">
        <v>615</v>
      </c>
      <c r="B15" s="18" t="s">
        <v>616</v>
      </c>
      <c r="C15" s="19">
        <v>564806448.29</v>
      </c>
      <c r="D15" s="19">
        <v>485438190.21</v>
      </c>
      <c r="E15" s="19">
        <f t="shared" si="0"/>
        <v>-79368258.07999998</v>
      </c>
      <c r="F15" s="19"/>
    </row>
    <row r="16" spans="1:6" ht="15">
      <c r="A16" s="18" t="s">
        <v>617</v>
      </c>
      <c r="B16" s="18" t="s">
        <v>618</v>
      </c>
      <c r="C16" s="19">
        <v>10472537.77</v>
      </c>
      <c r="D16" s="19">
        <v>10222916.22</v>
      </c>
      <c r="E16" s="19">
        <f t="shared" si="0"/>
        <v>-249621.54999999888</v>
      </c>
      <c r="F16" s="19"/>
    </row>
    <row r="17" spans="1:6" ht="15">
      <c r="A17" s="18" t="s">
        <v>619</v>
      </c>
      <c r="B17" s="18" t="s">
        <v>620</v>
      </c>
      <c r="C17" s="19">
        <v>575859638.31</v>
      </c>
      <c r="D17" s="19">
        <v>661826860.17</v>
      </c>
      <c r="E17" s="19">
        <f t="shared" si="0"/>
        <v>85967221.86000001</v>
      </c>
      <c r="F17" s="19"/>
    </row>
    <row r="18" spans="1:6" ht="15">
      <c r="A18" s="18" t="s">
        <v>621</v>
      </c>
      <c r="B18" s="18" t="s">
        <v>622</v>
      </c>
      <c r="C18" s="19">
        <v>9096875.85</v>
      </c>
      <c r="D18" s="19">
        <v>10968008.87</v>
      </c>
      <c r="E18" s="19">
        <f t="shared" si="0"/>
        <v>1871133.0199999996</v>
      </c>
      <c r="F18" s="19"/>
    </row>
    <row r="19" spans="1:6" ht="15">
      <c r="A19" s="18" t="s">
        <v>623</v>
      </c>
      <c r="B19" s="18" t="s">
        <v>624</v>
      </c>
      <c r="C19" s="19">
        <v>2342854.91</v>
      </c>
      <c r="D19" s="19">
        <v>2342854.91</v>
      </c>
      <c r="E19" s="19">
        <f t="shared" si="0"/>
        <v>0</v>
      </c>
      <c r="F19" s="19"/>
    </row>
    <row r="20" spans="1:6" ht="15">
      <c r="A20" s="18" t="s">
        <v>625</v>
      </c>
      <c r="B20" s="18" t="s">
        <v>626</v>
      </c>
      <c r="C20" s="19">
        <v>4556908.95</v>
      </c>
      <c r="D20" s="19">
        <v>6107652.76</v>
      </c>
      <c r="E20" s="19">
        <f t="shared" si="0"/>
        <v>1550743.8099999996</v>
      </c>
      <c r="F20" s="19"/>
    </row>
    <row r="21" spans="1:6" ht="15">
      <c r="A21" s="18" t="s">
        <v>627</v>
      </c>
      <c r="B21" s="18" t="s">
        <v>614</v>
      </c>
      <c r="C21" s="19">
        <v>22371761.72</v>
      </c>
      <c r="D21" s="19">
        <v>28920224.81</v>
      </c>
      <c r="E21" s="19">
        <f t="shared" si="0"/>
        <v>6548463.09</v>
      </c>
      <c r="F21" s="19"/>
    </row>
    <row r="22" spans="1:6" ht="15">
      <c r="A22" s="18" t="s">
        <v>628</v>
      </c>
      <c r="B22" s="18" t="s">
        <v>616</v>
      </c>
      <c r="C22" s="19">
        <v>140470379.69</v>
      </c>
      <c r="D22" s="19">
        <v>145660050.77</v>
      </c>
      <c r="E22" s="19">
        <f t="shared" si="0"/>
        <v>5189671.080000013</v>
      </c>
      <c r="F22" s="19"/>
    </row>
    <row r="23" spans="1:6" ht="15">
      <c r="A23" s="18" t="s">
        <v>629</v>
      </c>
      <c r="B23" s="18" t="s">
        <v>618</v>
      </c>
      <c r="C23" s="19">
        <v>5441508.19</v>
      </c>
      <c r="D23" s="19">
        <v>5441508.19</v>
      </c>
      <c r="E23" s="19">
        <f t="shared" si="0"/>
        <v>0</v>
      </c>
      <c r="F23" s="19"/>
    </row>
    <row r="24" spans="1:6" ht="15">
      <c r="A24" s="18" t="s">
        <v>630</v>
      </c>
      <c r="B24" s="18" t="s">
        <v>620</v>
      </c>
      <c r="C24" s="19">
        <v>7181942.26</v>
      </c>
      <c r="D24" s="19">
        <v>7875825.53</v>
      </c>
      <c r="E24" s="19">
        <f t="shared" si="0"/>
        <v>693883.2700000005</v>
      </c>
      <c r="F24" s="19"/>
    </row>
    <row r="25" spans="1:6" ht="15">
      <c r="A25" s="18" t="s">
        <v>631</v>
      </c>
      <c r="B25" s="18" t="s">
        <v>624</v>
      </c>
      <c r="C25" s="19">
        <v>6731745.49</v>
      </c>
      <c r="D25" s="19">
        <v>6911688.16</v>
      </c>
      <c r="E25" s="19">
        <f t="shared" si="0"/>
        <v>179942.66999999993</v>
      </c>
      <c r="F25" s="19"/>
    </row>
    <row r="26" spans="1:6" ht="15">
      <c r="A26" s="18" t="s">
        <v>632</v>
      </c>
      <c r="B26" s="18" t="s">
        <v>626</v>
      </c>
      <c r="C26" s="19">
        <v>1017798.37</v>
      </c>
      <c r="D26" s="19">
        <v>1205878.58</v>
      </c>
      <c r="E26" s="19">
        <f t="shared" si="0"/>
        <v>188080.21000000008</v>
      </c>
      <c r="F26" s="19"/>
    </row>
    <row r="27" spans="1:6" ht="15">
      <c r="A27" s="73"/>
      <c r="B27" s="73" t="s">
        <v>633</v>
      </c>
      <c r="C27" s="23">
        <f>SUM(C8:C26)</f>
        <v>12336158215.460003</v>
      </c>
      <c r="D27" s="23">
        <f>SUM(D8:D26)</f>
        <v>12386092274.98</v>
      </c>
      <c r="E27" s="23">
        <f>SUM(E8:E26)</f>
        <v>49934059.51999959</v>
      </c>
      <c r="F27" s="23"/>
    </row>
    <row r="28" spans="1:6" ht="15">
      <c r="A28" s="37"/>
      <c r="B28" s="37"/>
      <c r="C28" s="38"/>
      <c r="D28" s="38"/>
      <c r="E28" s="38"/>
      <c r="F28" s="37"/>
    </row>
    <row r="29" spans="1:6" ht="15">
      <c r="A29" s="37"/>
      <c r="B29" s="37"/>
      <c r="C29" s="38"/>
      <c r="D29" s="38"/>
      <c r="E29" s="38"/>
      <c r="F29" s="37"/>
    </row>
    <row r="30" spans="1:6" ht="11.25" customHeight="1">
      <c r="A30" s="8" t="s">
        <v>634</v>
      </c>
      <c r="B30" s="37"/>
      <c r="C30" s="103"/>
      <c r="D30" s="103"/>
      <c r="E30" s="103"/>
      <c r="F30" s="61" t="s">
        <v>596</v>
      </c>
    </row>
    <row r="31" spans="1:3" ht="12.75" customHeight="1">
      <c r="A31" s="86"/>
      <c r="B31" s="86"/>
      <c r="C31" s="26"/>
    </row>
    <row r="32" spans="1:6" ht="15" customHeight="1">
      <c r="A32" s="13" t="s">
        <v>4</v>
      </c>
      <c r="B32" s="14" t="s">
        <v>5</v>
      </c>
      <c r="C32" s="107" t="s">
        <v>597</v>
      </c>
      <c r="D32" s="107" t="s">
        <v>598</v>
      </c>
      <c r="E32" s="107" t="s">
        <v>599</v>
      </c>
      <c r="F32" s="108" t="s">
        <v>600</v>
      </c>
    </row>
    <row r="33" spans="1:6" ht="15">
      <c r="A33" s="18" t="s">
        <v>635</v>
      </c>
      <c r="B33" s="69" t="s">
        <v>636</v>
      </c>
      <c r="C33" s="72">
        <v>45880124.47</v>
      </c>
      <c r="D33" s="72">
        <v>46128692.55</v>
      </c>
      <c r="E33" s="19">
        <f>D33-C33</f>
        <v>248568.0799999982</v>
      </c>
      <c r="F33" s="69"/>
    </row>
    <row r="34" spans="1:6" ht="15">
      <c r="A34" s="18" t="s">
        <v>637</v>
      </c>
      <c r="B34" s="69" t="s">
        <v>638</v>
      </c>
      <c r="C34" s="72">
        <v>501875.42</v>
      </c>
      <c r="D34" s="72">
        <v>511605.5</v>
      </c>
      <c r="E34" s="19">
        <f aca="true" t="shared" si="1" ref="E34:E61">D34-C34</f>
        <v>9730.080000000016</v>
      </c>
      <c r="F34" s="69"/>
    </row>
    <row r="35" spans="1:6" ht="15">
      <c r="A35" s="18" t="s">
        <v>639</v>
      </c>
      <c r="B35" s="69" t="s">
        <v>640</v>
      </c>
      <c r="C35" s="72">
        <v>111071461.79</v>
      </c>
      <c r="D35" s="72">
        <v>117982284.02</v>
      </c>
      <c r="E35" s="19">
        <f t="shared" si="1"/>
        <v>6910822.229999989</v>
      </c>
      <c r="F35" s="69"/>
    </row>
    <row r="36" spans="1:6" ht="15">
      <c r="A36" s="18" t="s">
        <v>641</v>
      </c>
      <c r="B36" s="69" t="s">
        <v>642</v>
      </c>
      <c r="C36" s="72">
        <v>17407974.42</v>
      </c>
      <c r="D36" s="72">
        <v>19382728.39</v>
      </c>
      <c r="E36" s="19">
        <f t="shared" si="1"/>
        <v>1974753.9699999988</v>
      </c>
      <c r="F36" s="69"/>
    </row>
    <row r="37" spans="1:6" ht="15">
      <c r="A37" s="18" t="s">
        <v>643</v>
      </c>
      <c r="B37" s="69" t="s">
        <v>644</v>
      </c>
      <c r="C37" s="72">
        <v>60854.48</v>
      </c>
      <c r="D37" s="72">
        <v>60854.48</v>
      </c>
      <c r="E37" s="19">
        <f t="shared" si="1"/>
        <v>0</v>
      </c>
      <c r="F37" s="69"/>
    </row>
    <row r="38" spans="1:6" ht="15">
      <c r="A38" s="18" t="s">
        <v>645</v>
      </c>
      <c r="B38" s="69" t="s">
        <v>646</v>
      </c>
      <c r="C38" s="72">
        <v>1170361.1</v>
      </c>
      <c r="D38" s="72">
        <v>1170361.1</v>
      </c>
      <c r="E38" s="19">
        <f t="shared" si="1"/>
        <v>0</v>
      </c>
      <c r="F38" s="69"/>
    </row>
    <row r="39" spans="1:6" ht="15">
      <c r="A39" s="18" t="s">
        <v>647</v>
      </c>
      <c r="B39" s="69" t="s">
        <v>648</v>
      </c>
      <c r="C39" s="72">
        <v>5935577.34</v>
      </c>
      <c r="D39" s="72">
        <v>5935577.34</v>
      </c>
      <c r="E39" s="19">
        <f t="shared" si="1"/>
        <v>0</v>
      </c>
      <c r="F39" s="69"/>
    </row>
    <row r="40" spans="1:6" ht="15">
      <c r="A40" s="18" t="s">
        <v>649</v>
      </c>
      <c r="B40" s="69" t="s">
        <v>650</v>
      </c>
      <c r="C40" s="72">
        <v>726178.47</v>
      </c>
      <c r="D40" s="72">
        <v>838261.53</v>
      </c>
      <c r="E40" s="19">
        <f t="shared" si="1"/>
        <v>112083.06000000006</v>
      </c>
      <c r="F40" s="69"/>
    </row>
    <row r="41" spans="1:6" ht="15">
      <c r="A41" s="18" t="s">
        <v>651</v>
      </c>
      <c r="B41" s="69" t="s">
        <v>652</v>
      </c>
      <c r="C41" s="72">
        <v>1512819.66</v>
      </c>
      <c r="D41" s="72">
        <v>1467601.35</v>
      </c>
      <c r="E41" s="19">
        <f t="shared" si="1"/>
        <v>-45218.30999999982</v>
      </c>
      <c r="F41" s="69"/>
    </row>
    <row r="42" spans="1:6" ht="15">
      <c r="A42" s="18" t="s">
        <v>653</v>
      </c>
      <c r="B42" s="69" t="s">
        <v>654</v>
      </c>
      <c r="C42" s="72">
        <v>426265.95</v>
      </c>
      <c r="D42" s="72">
        <v>426265.95</v>
      </c>
      <c r="E42" s="19">
        <f t="shared" si="1"/>
        <v>0</v>
      </c>
      <c r="F42" s="69"/>
    </row>
    <row r="43" spans="1:6" ht="15">
      <c r="A43" s="18" t="s">
        <v>655</v>
      </c>
      <c r="B43" s="69" t="s">
        <v>656</v>
      </c>
      <c r="C43" s="72">
        <v>671641647.41</v>
      </c>
      <c r="D43" s="72">
        <v>674637162.97</v>
      </c>
      <c r="E43" s="19">
        <f t="shared" si="1"/>
        <v>2995515.560000062</v>
      </c>
      <c r="F43" s="69"/>
    </row>
    <row r="44" spans="1:6" ht="15">
      <c r="A44" s="18" t="s">
        <v>657</v>
      </c>
      <c r="B44" s="69" t="s">
        <v>658</v>
      </c>
      <c r="C44" s="72">
        <v>18984105.65</v>
      </c>
      <c r="D44" s="72">
        <v>18984105.65</v>
      </c>
      <c r="E44" s="19">
        <f t="shared" si="1"/>
        <v>0</v>
      </c>
      <c r="F44" s="69"/>
    </row>
    <row r="45" spans="1:6" ht="15">
      <c r="A45" s="18" t="s">
        <v>659</v>
      </c>
      <c r="B45" s="69" t="s">
        <v>660</v>
      </c>
      <c r="C45" s="72">
        <v>10260704.71</v>
      </c>
      <c r="D45" s="72">
        <v>10260704.71</v>
      </c>
      <c r="E45" s="19">
        <f t="shared" si="1"/>
        <v>0</v>
      </c>
      <c r="F45" s="69"/>
    </row>
    <row r="46" spans="1:6" ht="15">
      <c r="A46" s="18" t="s">
        <v>661</v>
      </c>
      <c r="B46" s="69" t="s">
        <v>662</v>
      </c>
      <c r="C46" s="72">
        <v>77389</v>
      </c>
      <c r="D46" s="72">
        <v>77389</v>
      </c>
      <c r="E46" s="19">
        <f t="shared" si="1"/>
        <v>0</v>
      </c>
      <c r="F46" s="69"/>
    </row>
    <row r="47" spans="1:6" ht="15">
      <c r="A47" s="18" t="s">
        <v>663</v>
      </c>
      <c r="B47" s="69" t="s">
        <v>664</v>
      </c>
      <c r="C47" s="72">
        <v>34742802.68</v>
      </c>
      <c r="D47" s="72">
        <v>34742802.68</v>
      </c>
      <c r="E47" s="19">
        <f t="shared" si="1"/>
        <v>0</v>
      </c>
      <c r="F47" s="69"/>
    </row>
    <row r="48" spans="1:6" ht="15">
      <c r="A48" s="18" t="s">
        <v>665</v>
      </c>
      <c r="B48" s="69" t="s">
        <v>666</v>
      </c>
      <c r="C48" s="72">
        <v>58777516.78</v>
      </c>
      <c r="D48" s="72">
        <v>60385170.8</v>
      </c>
      <c r="E48" s="19">
        <f t="shared" si="1"/>
        <v>1607654.0199999958</v>
      </c>
      <c r="F48" s="69"/>
    </row>
    <row r="49" spans="1:6" ht="15">
      <c r="A49" s="18" t="s">
        <v>667</v>
      </c>
      <c r="B49" s="69" t="s">
        <v>668</v>
      </c>
      <c r="C49" s="72">
        <v>58406293.74</v>
      </c>
      <c r="D49" s="72">
        <v>58406293.74</v>
      </c>
      <c r="E49" s="19">
        <f t="shared" si="1"/>
        <v>0</v>
      </c>
      <c r="F49" s="69"/>
    </row>
    <row r="50" spans="1:6" ht="15">
      <c r="A50" s="18" t="s">
        <v>669</v>
      </c>
      <c r="B50" s="69" t="s">
        <v>670</v>
      </c>
      <c r="C50" s="72">
        <v>273897.63</v>
      </c>
      <c r="D50" s="72">
        <v>273897.63</v>
      </c>
      <c r="E50" s="19">
        <f t="shared" si="1"/>
        <v>0</v>
      </c>
      <c r="F50" s="69"/>
    </row>
    <row r="51" spans="1:6" ht="15">
      <c r="A51" s="18" t="s">
        <v>671</v>
      </c>
      <c r="B51" s="69" t="s">
        <v>672</v>
      </c>
      <c r="C51" s="72">
        <v>7856905.13</v>
      </c>
      <c r="D51" s="72">
        <v>7856905.13</v>
      </c>
      <c r="E51" s="19">
        <f t="shared" si="1"/>
        <v>0</v>
      </c>
      <c r="F51" s="69"/>
    </row>
    <row r="52" spans="1:6" ht="15">
      <c r="A52" s="18" t="s">
        <v>673</v>
      </c>
      <c r="B52" s="69" t="s">
        <v>674</v>
      </c>
      <c r="C52" s="72">
        <v>21624306.06</v>
      </c>
      <c r="D52" s="72">
        <v>21611683.56</v>
      </c>
      <c r="E52" s="19">
        <f t="shared" si="1"/>
        <v>-12622.5</v>
      </c>
      <c r="F52" s="69"/>
    </row>
    <row r="53" spans="1:6" ht="15">
      <c r="A53" s="18" t="s">
        <v>675</v>
      </c>
      <c r="B53" s="69" t="s">
        <v>676</v>
      </c>
      <c r="C53" s="72">
        <v>5426625.32</v>
      </c>
      <c r="D53" s="72">
        <v>5315265.32</v>
      </c>
      <c r="E53" s="19">
        <f t="shared" si="1"/>
        <v>-111360</v>
      </c>
      <c r="F53" s="69"/>
    </row>
    <row r="54" spans="1:6" ht="15">
      <c r="A54" s="18" t="s">
        <v>677</v>
      </c>
      <c r="B54" s="69" t="s">
        <v>678</v>
      </c>
      <c r="C54" s="72">
        <v>101561116.63</v>
      </c>
      <c r="D54" s="72">
        <v>107229609</v>
      </c>
      <c r="E54" s="19">
        <f t="shared" si="1"/>
        <v>5668492.370000005</v>
      </c>
      <c r="F54" s="69"/>
    </row>
    <row r="55" spans="1:6" ht="15">
      <c r="A55" s="18" t="s">
        <v>679</v>
      </c>
      <c r="B55" s="69" t="s">
        <v>680</v>
      </c>
      <c r="C55" s="72">
        <v>3668521.7</v>
      </c>
      <c r="D55" s="72">
        <v>4226103.06</v>
      </c>
      <c r="E55" s="19">
        <f t="shared" si="1"/>
        <v>557581.3599999994</v>
      </c>
      <c r="F55" s="69"/>
    </row>
    <row r="56" spans="1:6" ht="15">
      <c r="A56" s="18" t="s">
        <v>681</v>
      </c>
      <c r="B56" s="69" t="s">
        <v>682</v>
      </c>
      <c r="C56" s="72">
        <v>5990397.57</v>
      </c>
      <c r="D56" s="72">
        <v>6370792.67</v>
      </c>
      <c r="E56" s="19">
        <f t="shared" si="1"/>
        <v>380395.0999999996</v>
      </c>
      <c r="F56" s="69"/>
    </row>
    <row r="57" spans="1:6" ht="15">
      <c r="A57" s="18" t="s">
        <v>683</v>
      </c>
      <c r="B57" s="69" t="s">
        <v>684</v>
      </c>
      <c r="C57" s="72">
        <v>22541053.7</v>
      </c>
      <c r="D57" s="72">
        <v>22601695.42</v>
      </c>
      <c r="E57" s="19">
        <f t="shared" si="1"/>
        <v>60641.72000000253</v>
      </c>
      <c r="F57" s="69"/>
    </row>
    <row r="58" spans="1:6" ht="15">
      <c r="A58" s="18" t="s">
        <v>685</v>
      </c>
      <c r="B58" s="69" t="s">
        <v>686</v>
      </c>
      <c r="C58" s="72">
        <v>1423662.98</v>
      </c>
      <c r="D58" s="72">
        <v>1423662.98</v>
      </c>
      <c r="E58" s="19">
        <f t="shared" si="1"/>
        <v>0</v>
      </c>
      <c r="F58" s="69"/>
    </row>
    <row r="59" spans="1:6" ht="15">
      <c r="A59" s="18" t="s">
        <v>687</v>
      </c>
      <c r="B59" s="69" t="s">
        <v>688</v>
      </c>
      <c r="C59" s="72">
        <v>828281</v>
      </c>
      <c r="D59" s="72">
        <v>826031</v>
      </c>
      <c r="E59" s="19">
        <f t="shared" si="1"/>
        <v>-2250</v>
      </c>
      <c r="F59" s="69"/>
    </row>
    <row r="60" spans="1:6" ht="15">
      <c r="A60" s="18" t="s">
        <v>689</v>
      </c>
      <c r="B60" s="69" t="s">
        <v>690</v>
      </c>
      <c r="C60" s="72">
        <v>280000</v>
      </c>
      <c r="D60" s="72">
        <v>280000</v>
      </c>
      <c r="E60" s="19">
        <f t="shared" si="1"/>
        <v>0</v>
      </c>
      <c r="F60" s="69"/>
    </row>
    <row r="61" spans="1:6" ht="15">
      <c r="A61" s="18" t="s">
        <v>691</v>
      </c>
      <c r="B61" s="69" t="s">
        <v>692</v>
      </c>
      <c r="C61" s="72">
        <v>305443.03</v>
      </c>
      <c r="D61" s="72">
        <v>25443.03</v>
      </c>
      <c r="E61" s="19">
        <f t="shared" si="1"/>
        <v>-280000</v>
      </c>
      <c r="F61" s="69"/>
    </row>
    <row r="62" spans="1:6" ht="15">
      <c r="A62" s="73"/>
      <c r="B62" s="73" t="s">
        <v>693</v>
      </c>
      <c r="C62" s="23">
        <f>SUM(C33:C61)</f>
        <v>1209364163.82</v>
      </c>
      <c r="D62" s="23">
        <f>SUM(D33:D61)</f>
        <v>1229438950.56</v>
      </c>
      <c r="E62" s="23">
        <f>SUM(E33:E61)</f>
        <v>20074786.74000005</v>
      </c>
      <c r="F62" s="23"/>
    </row>
    <row r="63" spans="1:6" s="17" customFormat="1" ht="15">
      <c r="A63" s="109"/>
      <c r="B63" s="109"/>
      <c r="C63" s="36"/>
      <c r="D63" s="36"/>
      <c r="E63" s="36"/>
      <c r="F63" s="36"/>
    </row>
    <row r="64" spans="1:6" s="17" customFormat="1" ht="15">
      <c r="A64" s="109"/>
      <c r="B64" s="109"/>
      <c r="C64" s="36"/>
      <c r="D64" s="36"/>
      <c r="E64" s="36"/>
      <c r="F64" s="36"/>
    </row>
    <row r="65" spans="1:7" s="17" customFormat="1" ht="11.25" customHeight="1">
      <c r="A65" s="8" t="s">
        <v>694</v>
      </c>
      <c r="B65" s="8"/>
      <c r="C65" s="103"/>
      <c r="D65" s="103"/>
      <c r="E65" s="103"/>
      <c r="G65" s="61" t="s">
        <v>596</v>
      </c>
    </row>
    <row r="66" spans="1:6" s="17" customFormat="1" ht="15">
      <c r="A66" s="86"/>
      <c r="B66" s="86"/>
      <c r="C66" s="26"/>
      <c r="D66" s="7"/>
      <c r="E66" s="7"/>
      <c r="F66" s="6"/>
    </row>
    <row r="67" spans="1:8" s="17" customFormat="1" ht="27.9" customHeight="1">
      <c r="A67" s="13" t="s">
        <v>4</v>
      </c>
      <c r="B67" s="14" t="s">
        <v>5</v>
      </c>
      <c r="C67" s="107" t="s">
        <v>597</v>
      </c>
      <c r="D67" s="107" t="s">
        <v>598</v>
      </c>
      <c r="E67" s="107" t="s">
        <v>599</v>
      </c>
      <c r="F67" s="108" t="s">
        <v>600</v>
      </c>
      <c r="G67" s="108" t="s">
        <v>695</v>
      </c>
      <c r="H67" s="108" t="s">
        <v>696</v>
      </c>
    </row>
    <row r="68" spans="1:8" s="17" customFormat="1" ht="15">
      <c r="A68" s="18"/>
      <c r="B68" s="71" t="s">
        <v>12</v>
      </c>
      <c r="C68" s="19"/>
      <c r="D68" s="72"/>
      <c r="E68" s="72"/>
      <c r="F68" s="69"/>
      <c r="G68" s="69"/>
      <c r="H68" s="69"/>
    </row>
    <row r="69" spans="1:8" s="17" customFormat="1" ht="15">
      <c r="A69" s="73"/>
      <c r="B69" s="73" t="s">
        <v>697</v>
      </c>
      <c r="C69" s="23">
        <f>SUM(C68:C68)</f>
        <v>0</v>
      </c>
      <c r="D69" s="23">
        <f>SUM(D68:D68)</f>
        <v>0</v>
      </c>
      <c r="E69" s="23">
        <f>SUM(E68:E68)</f>
        <v>0</v>
      </c>
      <c r="F69" s="23"/>
      <c r="G69" s="23"/>
      <c r="H69" s="23"/>
    </row>
    <row r="70" spans="1:6" s="17" customFormat="1" ht="15">
      <c r="A70" s="110"/>
      <c r="B70" s="110"/>
      <c r="C70" s="111"/>
      <c r="D70" s="111"/>
      <c r="E70" s="111"/>
      <c r="F70" s="36"/>
    </row>
    <row r="72" spans="1:7" ht="15">
      <c r="A72" s="8" t="s">
        <v>698</v>
      </c>
      <c r="B72" s="8"/>
      <c r="C72" s="103"/>
      <c r="D72" s="103"/>
      <c r="E72" s="103"/>
      <c r="G72" s="61" t="s">
        <v>596</v>
      </c>
    </row>
    <row r="73" spans="1:8" ht="15">
      <c r="A73" s="86"/>
      <c r="B73" s="86"/>
      <c r="C73" s="26"/>
      <c r="H73" s="7"/>
    </row>
    <row r="74" spans="1:8" ht="27.9" customHeight="1">
      <c r="A74" s="13" t="s">
        <v>4</v>
      </c>
      <c r="B74" s="14" t="s">
        <v>5</v>
      </c>
      <c r="C74" s="107" t="s">
        <v>597</v>
      </c>
      <c r="D74" s="107" t="s">
        <v>598</v>
      </c>
      <c r="E74" s="107" t="s">
        <v>599</v>
      </c>
      <c r="F74" s="108" t="s">
        <v>600</v>
      </c>
      <c r="G74" s="108" t="s">
        <v>695</v>
      </c>
      <c r="H74" s="108" t="s">
        <v>696</v>
      </c>
    </row>
    <row r="75" spans="1:8" ht="15">
      <c r="A75" s="18"/>
      <c r="B75" s="71" t="s">
        <v>12</v>
      </c>
      <c r="C75" s="19"/>
      <c r="D75" s="72"/>
      <c r="E75" s="72"/>
      <c r="F75" s="69"/>
      <c r="G75" s="69"/>
      <c r="H75" s="69"/>
    </row>
    <row r="76" spans="1:8" ht="15">
      <c r="A76" s="73"/>
      <c r="B76" s="73" t="s">
        <v>699</v>
      </c>
      <c r="C76" s="23">
        <f>SUM(C75:C75)</f>
        <v>0</v>
      </c>
      <c r="D76" s="23">
        <f>SUM(D75:D75)</f>
        <v>0</v>
      </c>
      <c r="E76" s="23">
        <f>SUM(E75:E75)</f>
        <v>0</v>
      </c>
      <c r="F76" s="23"/>
      <c r="G76" s="23"/>
      <c r="H76" s="23"/>
    </row>
    <row r="79" spans="1:7" ht="15">
      <c r="A79" s="8" t="s">
        <v>700</v>
      </c>
      <c r="B79" s="8"/>
      <c r="C79" s="103"/>
      <c r="D79" s="103"/>
      <c r="E79" s="103"/>
      <c r="G79" s="61" t="s">
        <v>596</v>
      </c>
    </row>
    <row r="80" spans="1:3" ht="15">
      <c r="A80" s="86"/>
      <c r="B80" s="86"/>
      <c r="C80" s="26"/>
    </row>
    <row r="81" spans="1:8" ht="27.9" customHeight="1">
      <c r="A81" s="13" t="s">
        <v>4</v>
      </c>
      <c r="B81" s="14" t="s">
        <v>5</v>
      </c>
      <c r="C81" s="107" t="s">
        <v>597</v>
      </c>
      <c r="D81" s="107" t="s">
        <v>598</v>
      </c>
      <c r="E81" s="107" t="s">
        <v>599</v>
      </c>
      <c r="F81" s="108" t="s">
        <v>600</v>
      </c>
      <c r="G81" s="108" t="s">
        <v>695</v>
      </c>
      <c r="H81" s="108" t="s">
        <v>696</v>
      </c>
    </row>
    <row r="82" spans="1:8" ht="15">
      <c r="A82" s="18" t="s">
        <v>701</v>
      </c>
      <c r="B82" s="69" t="s">
        <v>636</v>
      </c>
      <c r="C82" s="19">
        <v>28483629.81</v>
      </c>
      <c r="D82" s="72">
        <v>29053177.02</v>
      </c>
      <c r="E82" s="19">
        <f aca="true" t="shared" si="2" ref="E82:E106">D82-C82</f>
        <v>569547.2100000009</v>
      </c>
      <c r="F82" s="69"/>
      <c r="G82" s="112" t="s">
        <v>702</v>
      </c>
      <c r="H82" s="113">
        <v>0.1</v>
      </c>
    </row>
    <row r="83" spans="1:8" ht="15">
      <c r="A83" s="18" t="s">
        <v>703</v>
      </c>
      <c r="B83" s="69" t="s">
        <v>704</v>
      </c>
      <c r="C83" s="19">
        <v>93329.93</v>
      </c>
      <c r="D83" s="72">
        <v>101575.19</v>
      </c>
      <c r="E83" s="19">
        <f t="shared" si="2"/>
        <v>8245.26000000001</v>
      </c>
      <c r="F83" s="69"/>
      <c r="G83" s="112" t="s">
        <v>702</v>
      </c>
      <c r="H83" s="113">
        <v>0.1</v>
      </c>
    </row>
    <row r="84" spans="1:8" ht="15">
      <c r="A84" s="18" t="s">
        <v>705</v>
      </c>
      <c r="B84" s="69" t="s">
        <v>706</v>
      </c>
      <c r="C84" s="19">
        <v>321024.6</v>
      </c>
      <c r="D84" s="72">
        <v>344752.32</v>
      </c>
      <c r="E84" s="19">
        <f t="shared" si="2"/>
        <v>23727.72000000003</v>
      </c>
      <c r="F84" s="69"/>
      <c r="G84" s="112" t="s">
        <v>702</v>
      </c>
      <c r="H84" s="113">
        <v>0.1</v>
      </c>
    </row>
    <row r="85" spans="1:8" ht="15">
      <c r="A85" s="18" t="s">
        <v>707</v>
      </c>
      <c r="B85" s="69" t="s">
        <v>708</v>
      </c>
      <c r="C85" s="19">
        <v>88876589.34</v>
      </c>
      <c r="D85" s="72">
        <v>91387641.91</v>
      </c>
      <c r="E85" s="19">
        <f t="shared" si="2"/>
        <v>2511052.569999993</v>
      </c>
      <c r="F85" s="69"/>
      <c r="G85" s="112" t="s">
        <v>702</v>
      </c>
      <c r="H85" s="113">
        <v>0.333</v>
      </c>
    </row>
    <row r="86" spans="1:8" ht="15">
      <c r="A86" s="18" t="s">
        <v>709</v>
      </c>
      <c r="B86" s="69" t="s">
        <v>642</v>
      </c>
      <c r="C86" s="19">
        <v>2267636.67</v>
      </c>
      <c r="D86" s="72">
        <v>2557017.38</v>
      </c>
      <c r="E86" s="19">
        <f t="shared" si="2"/>
        <v>289380.70999999996</v>
      </c>
      <c r="F86" s="69"/>
      <c r="G86" s="112" t="s">
        <v>702</v>
      </c>
      <c r="H86" s="113">
        <v>0.1</v>
      </c>
    </row>
    <row r="87" spans="1:8" ht="15">
      <c r="A87" s="18" t="s">
        <v>710</v>
      </c>
      <c r="B87" s="69" t="s">
        <v>644</v>
      </c>
      <c r="C87" s="19">
        <v>24101.47</v>
      </c>
      <c r="D87" s="72">
        <v>27399.1</v>
      </c>
      <c r="E87" s="19">
        <f t="shared" si="2"/>
        <v>3297.6299999999974</v>
      </c>
      <c r="F87" s="69"/>
      <c r="G87" s="112" t="s">
        <v>702</v>
      </c>
      <c r="H87" s="113">
        <v>0.333</v>
      </c>
    </row>
    <row r="88" spans="1:8" ht="15">
      <c r="A88" s="18" t="s">
        <v>711</v>
      </c>
      <c r="B88" s="69" t="s">
        <v>646</v>
      </c>
      <c r="C88" s="19">
        <v>989457.17</v>
      </c>
      <c r="D88" s="72">
        <v>1000421.9</v>
      </c>
      <c r="E88" s="19">
        <f t="shared" si="2"/>
        <v>10964.729999999981</v>
      </c>
      <c r="F88" s="69"/>
      <c r="G88" s="112" t="s">
        <v>702</v>
      </c>
      <c r="H88" s="113">
        <v>0.2</v>
      </c>
    </row>
    <row r="89" spans="1:8" ht="15">
      <c r="A89" s="18" t="s">
        <v>712</v>
      </c>
      <c r="B89" s="69" t="s">
        <v>648</v>
      </c>
      <c r="C89" s="19">
        <v>5913852.64</v>
      </c>
      <c r="D89" s="72">
        <v>5917469.33</v>
      </c>
      <c r="E89" s="19">
        <f t="shared" si="2"/>
        <v>3616.69000000041</v>
      </c>
      <c r="F89" s="69"/>
      <c r="G89" s="112" t="s">
        <v>702</v>
      </c>
      <c r="H89" s="113">
        <v>0.333</v>
      </c>
    </row>
    <row r="90" spans="1:8" ht="15">
      <c r="A90" s="18" t="s">
        <v>713</v>
      </c>
      <c r="B90" s="69" t="s">
        <v>714</v>
      </c>
      <c r="C90" s="19">
        <v>428211.93</v>
      </c>
      <c r="D90" s="72">
        <v>443346.89</v>
      </c>
      <c r="E90" s="19">
        <f t="shared" si="2"/>
        <v>15134.960000000021</v>
      </c>
      <c r="F90" s="69"/>
      <c r="G90" s="112" t="s">
        <v>702</v>
      </c>
      <c r="H90" s="113">
        <v>0.2</v>
      </c>
    </row>
    <row r="91" spans="1:8" ht="15">
      <c r="A91" s="18" t="s">
        <v>715</v>
      </c>
      <c r="B91" s="69" t="s">
        <v>652</v>
      </c>
      <c r="C91" s="19">
        <v>386762.26</v>
      </c>
      <c r="D91" s="72">
        <v>432152.69</v>
      </c>
      <c r="E91" s="19">
        <f t="shared" si="2"/>
        <v>45390.42999999999</v>
      </c>
      <c r="F91" s="69"/>
      <c r="G91" s="112" t="s">
        <v>702</v>
      </c>
      <c r="H91" s="113">
        <v>0.2</v>
      </c>
    </row>
    <row r="92" spans="1:8" ht="15">
      <c r="A92" s="18" t="s">
        <v>716</v>
      </c>
      <c r="B92" s="69" t="s">
        <v>654</v>
      </c>
      <c r="C92" s="19">
        <v>382330.11</v>
      </c>
      <c r="D92" s="72">
        <v>385323.87</v>
      </c>
      <c r="E92" s="19">
        <f t="shared" si="2"/>
        <v>2993.7600000000093</v>
      </c>
      <c r="F92" s="69"/>
      <c r="G92" s="112" t="s">
        <v>702</v>
      </c>
      <c r="H92" s="113">
        <v>0.2</v>
      </c>
    </row>
    <row r="93" spans="1:8" ht="15">
      <c r="A93" s="18" t="s">
        <v>717</v>
      </c>
      <c r="B93" s="69" t="s">
        <v>718</v>
      </c>
      <c r="C93" s="19">
        <v>472398757.03</v>
      </c>
      <c r="D93" s="72">
        <v>486080462.93</v>
      </c>
      <c r="E93" s="19">
        <f t="shared" si="2"/>
        <v>13681705.900000036</v>
      </c>
      <c r="F93" s="69"/>
      <c r="G93" s="112" t="s">
        <v>702</v>
      </c>
      <c r="H93" s="113">
        <v>0.2</v>
      </c>
    </row>
    <row r="94" spans="1:8" ht="15">
      <c r="A94" s="18" t="s">
        <v>719</v>
      </c>
      <c r="B94" s="69" t="s">
        <v>658</v>
      </c>
      <c r="C94" s="19">
        <v>11336273.93</v>
      </c>
      <c r="D94" s="72">
        <v>11764850.86</v>
      </c>
      <c r="E94" s="19">
        <f t="shared" si="2"/>
        <v>428576.9299999997</v>
      </c>
      <c r="F94" s="69"/>
      <c r="G94" s="112" t="s">
        <v>702</v>
      </c>
      <c r="H94" s="113">
        <v>0.2</v>
      </c>
    </row>
    <row r="95" spans="1:8" ht="15">
      <c r="A95" s="18" t="s">
        <v>720</v>
      </c>
      <c r="B95" s="69" t="s">
        <v>660</v>
      </c>
      <c r="C95" s="19">
        <v>9688259.07</v>
      </c>
      <c r="D95" s="72">
        <v>9728275.86</v>
      </c>
      <c r="E95" s="19">
        <f t="shared" si="2"/>
        <v>40016.789999999106</v>
      </c>
      <c r="F95" s="69"/>
      <c r="G95" s="112" t="s">
        <v>702</v>
      </c>
      <c r="H95" s="113">
        <v>0.2</v>
      </c>
    </row>
    <row r="96" spans="1:8" ht="15">
      <c r="A96" s="18" t="s">
        <v>721</v>
      </c>
      <c r="B96" s="69" t="s">
        <v>662</v>
      </c>
      <c r="C96" s="19">
        <v>77389</v>
      </c>
      <c r="D96" s="72">
        <v>77389</v>
      </c>
      <c r="E96" s="19">
        <f t="shared" si="2"/>
        <v>0</v>
      </c>
      <c r="F96" s="69"/>
      <c r="G96" s="112" t="s">
        <v>702</v>
      </c>
      <c r="H96" s="113">
        <v>0.2</v>
      </c>
    </row>
    <row r="97" spans="1:8" ht="15">
      <c r="A97" s="18" t="s">
        <v>722</v>
      </c>
      <c r="B97" s="69" t="s">
        <v>664</v>
      </c>
      <c r="C97" s="19">
        <v>22610308.67</v>
      </c>
      <c r="D97" s="72">
        <v>23251765.56</v>
      </c>
      <c r="E97" s="19">
        <f t="shared" si="2"/>
        <v>641456.8899999969</v>
      </c>
      <c r="F97" s="69"/>
      <c r="G97" s="112" t="s">
        <v>702</v>
      </c>
      <c r="H97" s="113">
        <v>0.2</v>
      </c>
    </row>
    <row r="98" spans="1:8" ht="15">
      <c r="A98" s="18" t="s">
        <v>723</v>
      </c>
      <c r="B98" s="69" t="s">
        <v>666</v>
      </c>
      <c r="C98" s="19">
        <v>63763773.28</v>
      </c>
      <c r="D98" s="72">
        <v>65076796.94</v>
      </c>
      <c r="E98" s="19">
        <f t="shared" si="2"/>
        <v>1313023.6599999964</v>
      </c>
      <c r="F98" s="69"/>
      <c r="G98" s="112" t="s">
        <v>702</v>
      </c>
      <c r="H98" s="113">
        <v>0.1</v>
      </c>
    </row>
    <row r="99" spans="1:8" ht="15">
      <c r="A99" s="18" t="s">
        <v>724</v>
      </c>
      <c r="B99" s="69" t="s">
        <v>670</v>
      </c>
      <c r="C99" s="19">
        <v>75017.63</v>
      </c>
      <c r="D99" s="72">
        <v>79542.76</v>
      </c>
      <c r="E99" s="19">
        <f t="shared" si="2"/>
        <v>4525.12999999999</v>
      </c>
      <c r="F99" s="69"/>
      <c r="G99" s="112" t="s">
        <v>702</v>
      </c>
      <c r="H99" s="113">
        <v>0.1</v>
      </c>
    </row>
    <row r="100" spans="1:8" ht="15">
      <c r="A100" s="18" t="s">
        <v>725</v>
      </c>
      <c r="B100" s="69" t="s">
        <v>672</v>
      </c>
      <c r="C100" s="19">
        <v>5418374.85</v>
      </c>
      <c r="D100" s="72">
        <v>5516805.61</v>
      </c>
      <c r="E100" s="19">
        <f t="shared" si="2"/>
        <v>98430.76000000071</v>
      </c>
      <c r="F100" s="69"/>
      <c r="G100" s="112" t="s">
        <v>702</v>
      </c>
      <c r="H100" s="113">
        <v>0.1</v>
      </c>
    </row>
    <row r="101" spans="1:8" ht="15">
      <c r="A101" s="18" t="s">
        <v>726</v>
      </c>
      <c r="B101" s="69" t="s">
        <v>674</v>
      </c>
      <c r="C101" s="19">
        <v>14901195.46</v>
      </c>
      <c r="D101" s="72">
        <v>15231864.35</v>
      </c>
      <c r="E101" s="19">
        <f t="shared" si="2"/>
        <v>330668.88999999873</v>
      </c>
      <c r="F101" s="69"/>
      <c r="G101" s="112" t="s">
        <v>702</v>
      </c>
      <c r="H101" s="113">
        <v>0.1</v>
      </c>
    </row>
    <row r="102" spans="1:8" ht="15">
      <c r="A102" s="18" t="s">
        <v>727</v>
      </c>
      <c r="B102" s="69" t="s">
        <v>676</v>
      </c>
      <c r="C102" s="19">
        <v>3114759.91</v>
      </c>
      <c r="D102" s="72">
        <v>3167465.82</v>
      </c>
      <c r="E102" s="19">
        <f t="shared" si="2"/>
        <v>52705.90999999968</v>
      </c>
      <c r="F102" s="69"/>
      <c r="G102" s="112" t="s">
        <v>702</v>
      </c>
      <c r="H102" s="113">
        <v>0.1</v>
      </c>
    </row>
    <row r="103" spans="1:8" ht="15">
      <c r="A103" s="18" t="s">
        <v>728</v>
      </c>
      <c r="B103" s="69" t="s">
        <v>729</v>
      </c>
      <c r="C103" s="19">
        <v>53078542.06</v>
      </c>
      <c r="D103" s="72">
        <v>54449517.7</v>
      </c>
      <c r="E103" s="19">
        <f t="shared" si="2"/>
        <v>1370975.6400000006</v>
      </c>
      <c r="F103" s="69"/>
      <c r="G103" s="112" t="s">
        <v>702</v>
      </c>
      <c r="H103" s="113">
        <v>0.1</v>
      </c>
    </row>
    <row r="104" spans="1:8" ht="15">
      <c r="A104" s="18" t="s">
        <v>730</v>
      </c>
      <c r="B104" s="69" t="s">
        <v>680</v>
      </c>
      <c r="C104" s="19">
        <v>1020854.77</v>
      </c>
      <c r="D104" s="72">
        <v>1083387.21</v>
      </c>
      <c r="E104" s="19">
        <f t="shared" si="2"/>
        <v>62532.439999999944</v>
      </c>
      <c r="F104" s="69"/>
      <c r="G104" s="112" t="s">
        <v>702</v>
      </c>
      <c r="H104" s="113">
        <v>0.1</v>
      </c>
    </row>
    <row r="105" spans="1:8" ht="15">
      <c r="A105" s="18" t="s">
        <v>731</v>
      </c>
      <c r="B105" s="69" t="s">
        <v>682</v>
      </c>
      <c r="C105" s="19">
        <v>2863484.54</v>
      </c>
      <c r="D105" s="72">
        <v>2959661.99</v>
      </c>
      <c r="E105" s="19">
        <f t="shared" si="2"/>
        <v>96177.45000000019</v>
      </c>
      <c r="F105" s="69"/>
      <c r="G105" s="112" t="s">
        <v>702</v>
      </c>
      <c r="H105" s="113">
        <v>0.1</v>
      </c>
    </row>
    <row r="106" spans="1:8" ht="15">
      <c r="A106" s="18" t="s">
        <v>732</v>
      </c>
      <c r="B106" s="69" t="s">
        <v>684</v>
      </c>
      <c r="C106" s="19">
        <v>17589225.49</v>
      </c>
      <c r="D106" s="72">
        <v>17866719.87</v>
      </c>
      <c r="E106" s="19">
        <f t="shared" si="2"/>
        <v>277494.3800000027</v>
      </c>
      <c r="F106" s="69"/>
      <c r="G106" s="112" t="s">
        <v>702</v>
      </c>
      <c r="H106" s="113">
        <v>0.1</v>
      </c>
    </row>
    <row r="107" spans="1:8" ht="15">
      <c r="A107" s="73"/>
      <c r="B107" s="73" t="s">
        <v>733</v>
      </c>
      <c r="C107" s="23">
        <f>SUM(C82:C106)</f>
        <v>806103141.6199999</v>
      </c>
      <c r="D107" s="23">
        <f>SUM(D82:D106)</f>
        <v>827984784.0600002</v>
      </c>
      <c r="E107" s="23">
        <f>SUM(E82:E106)</f>
        <v>21881642.440000024</v>
      </c>
      <c r="F107" s="23"/>
      <c r="G107" s="23"/>
      <c r="H107" s="23"/>
    </row>
    <row r="110" spans="1:7" ht="15">
      <c r="A110" s="8" t="s">
        <v>734</v>
      </c>
      <c r="B110" s="8"/>
      <c r="C110" s="103"/>
      <c r="D110" s="103"/>
      <c r="E110" s="103"/>
      <c r="G110" s="61" t="s">
        <v>596</v>
      </c>
    </row>
    <row r="111" spans="1:3" ht="15">
      <c r="A111" s="86"/>
      <c r="B111" s="86"/>
      <c r="C111" s="26"/>
    </row>
    <row r="112" spans="1:8" ht="27.9" customHeight="1">
      <c r="A112" s="13" t="s">
        <v>4</v>
      </c>
      <c r="B112" s="14" t="s">
        <v>5</v>
      </c>
      <c r="C112" s="107" t="s">
        <v>597</v>
      </c>
      <c r="D112" s="107" t="s">
        <v>598</v>
      </c>
      <c r="E112" s="107" t="s">
        <v>599</v>
      </c>
      <c r="F112" s="108" t="s">
        <v>600</v>
      </c>
      <c r="G112" s="108" t="s">
        <v>695</v>
      </c>
      <c r="H112" s="108" t="s">
        <v>696</v>
      </c>
    </row>
    <row r="113" spans="1:8" ht="15">
      <c r="A113" s="18" t="s">
        <v>735</v>
      </c>
      <c r="B113" s="69" t="s">
        <v>736</v>
      </c>
      <c r="C113" s="72">
        <v>290613.8</v>
      </c>
      <c r="D113" s="72">
        <v>321622.93</v>
      </c>
      <c r="E113" s="19">
        <f aca="true" t="shared" si="3" ref="E113">D113-C113</f>
        <v>31009.130000000005</v>
      </c>
      <c r="F113" s="69"/>
      <c r="G113" s="112" t="s">
        <v>702</v>
      </c>
      <c r="H113" s="114">
        <v>0.2</v>
      </c>
    </row>
    <row r="114" spans="1:8" ht="15">
      <c r="A114" s="73"/>
      <c r="B114" s="73" t="s">
        <v>737</v>
      </c>
      <c r="C114" s="23">
        <f>SUM(C113:C113)</f>
        <v>290613.8</v>
      </c>
      <c r="D114" s="23">
        <f>SUM(D113:D113)</f>
        <v>321622.93</v>
      </c>
      <c r="E114" s="23">
        <f>SUM(E113:E113)</f>
        <v>31009.130000000005</v>
      </c>
      <c r="F114" s="23"/>
      <c r="G114" s="23"/>
      <c r="H114" s="23"/>
    </row>
  </sheetData>
  <dataValidations count="8" disablePrompts="1">
    <dataValidation allowBlank="1" showInputMessage="1" showErrorMessage="1" prompt="Criterio para la aplicación de depreciación: anual, mensual, trimestral, etc." sqref="F7 F32 F112 F74 F81 F67"/>
    <dataValidation allowBlank="1" showInputMessage="1" showErrorMessage="1" prompt="Diferencia entre el saldo final y el inicial presentados." sqref="E7 E32 E67 E74 E81 E112"/>
    <dataValidation allowBlank="1" showInputMessage="1" showErrorMessage="1" prompt="Corresponde al nombre o descripción de la cuenta de acuerdo al Plan de Cuentas emitido por el CONAC." sqref="B7 B32 B67 B74 B81 B112"/>
    <dataValidation allowBlank="1" showInputMessage="1" showErrorMessage="1" prompt="Indicar el método de depreciación." sqref="G67 G74 G81 G112"/>
    <dataValidation allowBlank="1" showInputMessage="1" showErrorMessage="1" prompt="Indicar la tasa de aplicación." sqref="H67 H74 H81 H112"/>
    <dataValidation allowBlank="1" showInputMessage="1" showErrorMessage="1" prompt="Corresponde al número de la cuenta de acuerdo al Plan de Cuentas emitido por el CONAC (DOF 23/12/2015)." sqref="A7 A32 A67 A74 A81 A112"/>
    <dataValidation allowBlank="1" showInputMessage="1" showErrorMessage="1" prompt="Saldo al 31 de diciembre del año anterior del ejercio que se presenta." sqref="C7 C32 C67 C74 C81 C112"/>
    <dataValidation allowBlank="1" showInputMessage="1" showErrorMessage="1" prompt="Importe final del periodo que corresponde la información financiera trimestral que se presenta." sqref="D7 D32 D67 D74 D81 D112"/>
  </dataValidations>
  <printOptions/>
  <pageMargins left="0.7086614173228347" right="0.7086614173228347" top="0.984251968503937" bottom="0.984251968503937" header="0.31496062992125984" footer="0.31496062992125984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2017-05-03T21:55:09Z</cp:lastPrinted>
  <dcterms:created xsi:type="dcterms:W3CDTF">2017-05-03T20:56:12Z</dcterms:created>
  <dcterms:modified xsi:type="dcterms:W3CDTF">2017-05-08T20:37:49Z</dcterms:modified>
  <cp:category/>
  <cp:version/>
  <cp:contentType/>
  <cp:contentStatus/>
</cp:coreProperties>
</file>